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b10576\Desktop\AUT-459\Distribución\"/>
    </mc:Choice>
  </mc:AlternateContent>
  <xr:revisionPtr revIDLastSave="0" documentId="13_ncr:1_{73318F1A-B030-4EC7-BBFE-2BAD452E5C03}" xr6:coauthVersionLast="47" xr6:coauthVersionMax="47" xr10:uidLastSave="{00000000-0000-0000-0000-000000000000}"/>
  <bookViews>
    <workbookView xWindow="-110" yWindow="-110" windowWidth="19420" windowHeight="10420" firstSheet="1" activeTab="3" xr2:uid="{8FF8AE5C-FD50-4485-9704-594F89FC7D58}"/>
  </bookViews>
  <sheets>
    <sheet name="HR Hipotecario Tradicional" sheetId="3" r:id="rId1"/>
    <sheet name="HR Techo propio" sheetId="4" r:id="rId2"/>
    <sheet name="HR Mi vivienda Más" sheetId="5" r:id="rId3"/>
    <sheet name="HR Garantía Hipotecaria" sheetId="6"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H8" i="6"/>
  <c r="I15" i="6"/>
  <c r="C16" i="6"/>
  <c r="C17" i="6"/>
  <c r="C22" i="6"/>
  <c r="G22" i="6"/>
  <c r="C23" i="6"/>
  <c r="G23" i="6"/>
  <c r="C25" i="6"/>
  <c r="C26" i="6"/>
  <c r="G26" i="6"/>
  <c r="C30" i="6"/>
  <c r="D30" i="6"/>
  <c r="E30" i="6"/>
  <c r="G30" i="6"/>
  <c r="H30" i="6"/>
  <c r="I30" i="6"/>
  <c r="C31" i="6"/>
  <c r="D31" i="6"/>
  <c r="E31" i="6"/>
  <c r="G31" i="6"/>
  <c r="H31" i="6"/>
  <c r="I31" i="6"/>
  <c r="C32" i="6"/>
  <c r="D32" i="6"/>
  <c r="E32" i="6"/>
  <c r="G32" i="6"/>
  <c r="H32" i="6"/>
  <c r="I32" i="6"/>
  <c r="C35" i="6"/>
  <c r="D35" i="6"/>
  <c r="C18" i="6" s="1"/>
  <c r="E35" i="6"/>
  <c r="G35" i="6"/>
  <c r="H35" i="6" a="1"/>
  <c r="H35" i="6" s="1"/>
  <c r="I35" i="6"/>
  <c r="G24" i="6" l="1"/>
  <c r="G25" i="6" s="1"/>
  <c r="B34" i="6" s="1"/>
  <c r="D34" i="6" s="1"/>
  <c r="H7" i="5"/>
  <c r="H8" i="5"/>
  <c r="G15" i="5"/>
  <c r="C16" i="5"/>
  <c r="C17" i="5"/>
  <c r="G22" i="5"/>
  <c r="C23" i="5"/>
  <c r="G23" i="5"/>
  <c r="C24" i="5"/>
  <c r="C26" i="5"/>
  <c r="G26" i="5"/>
  <c r="C27" i="5"/>
  <c r="C31" i="5"/>
  <c r="D31" i="5"/>
  <c r="E31" i="5"/>
  <c r="G31" i="5"/>
  <c r="H31" i="5"/>
  <c r="I31" i="5"/>
  <c r="C32" i="5"/>
  <c r="D32" i="5"/>
  <c r="E32" i="5"/>
  <c r="G32" i="5"/>
  <c r="H32" i="5"/>
  <c r="I32" i="5"/>
  <c r="C33" i="5"/>
  <c r="D33" i="5"/>
  <c r="E33" i="5"/>
  <c r="G33" i="5"/>
  <c r="H33" i="5"/>
  <c r="I33" i="5"/>
  <c r="C36" i="5"/>
  <c r="D36" i="5"/>
  <c r="C18" i="5" s="1"/>
  <c r="E36" i="5"/>
  <c r="G36" i="5"/>
  <c r="H36" i="5" a="1"/>
  <c r="H36" i="5" s="1"/>
  <c r="I36" i="5"/>
  <c r="G34" i="6" l="1"/>
  <c r="C34" i="6"/>
  <c r="I34" i="6"/>
  <c r="H34" i="6"/>
  <c r="E34" i="6"/>
  <c r="B35" i="5"/>
  <c r="E35" i="5" s="1"/>
  <c r="G24" i="5"/>
  <c r="G25" i="5" s="1"/>
  <c r="H8" i="4"/>
  <c r="H7" i="4"/>
  <c r="I36" i="3"/>
  <c r="H36" i="3" a="1"/>
  <c r="H36" i="3" s="1"/>
  <c r="G36" i="3"/>
  <c r="E36" i="3"/>
  <c r="D36" i="3"/>
  <c r="C18" i="3" s="1"/>
  <c r="C36" i="3"/>
  <c r="I33" i="3"/>
  <c r="H33" i="3"/>
  <c r="G33" i="3"/>
  <c r="E33" i="3"/>
  <c r="D33" i="3"/>
  <c r="C33" i="3"/>
  <c r="I32" i="3"/>
  <c r="H32" i="3"/>
  <c r="G32" i="3"/>
  <c r="E32" i="3"/>
  <c r="D32" i="3"/>
  <c r="C32" i="3"/>
  <c r="I31" i="3"/>
  <c r="H31" i="3"/>
  <c r="G31" i="3"/>
  <c r="E31" i="3"/>
  <c r="D31" i="3"/>
  <c r="C31" i="3"/>
  <c r="C27" i="3"/>
  <c r="G26" i="3"/>
  <c r="C26" i="3"/>
  <c r="C24" i="3"/>
  <c r="G23" i="3"/>
  <c r="C23" i="3"/>
  <c r="G22" i="3"/>
  <c r="C17" i="3"/>
  <c r="C16" i="3"/>
  <c r="G15" i="3"/>
  <c r="H8" i="3"/>
  <c r="H7" i="3"/>
  <c r="D35" i="5" l="1"/>
  <c r="G35" i="5"/>
  <c r="H35" i="5"/>
  <c r="I35" i="5"/>
  <c r="C35" i="5"/>
  <c r="G24" i="3"/>
  <c r="G25" i="3" s="1"/>
  <c r="B35" i="3"/>
  <c r="H35" i="3" s="1"/>
  <c r="C35" i="3" l="1"/>
  <c r="I35" i="3"/>
  <c r="E35" i="3"/>
  <c r="G35" i="3"/>
  <c r="D35" i="3"/>
</calcChain>
</file>

<file path=xl/sharedStrings.xml><?xml version="1.0" encoding="utf-8"?>
<sst xmlns="http://schemas.openxmlformats.org/spreadsheetml/2006/main" count="418" uniqueCount="113">
  <si>
    <t xml:space="preserve">Mis datos personales : </t>
  </si>
  <si>
    <r>
      <t xml:space="preserve">Tasa efectiva anual fija </t>
    </r>
    <r>
      <rPr>
        <b/>
        <sz val="10.5"/>
        <rFont val="Arial"/>
        <family val="2"/>
      </rPr>
      <t>(1)</t>
    </r>
  </si>
  <si>
    <t>Cliente:</t>
  </si>
  <si>
    <t>Tasa de costo efectivo anual</t>
  </si>
  <si>
    <t>Tasa de interés moratorio nominal anual (6)</t>
  </si>
  <si>
    <t>Dólares</t>
  </si>
  <si>
    <t>Soles</t>
  </si>
  <si>
    <t>¿ Cuáles son las características de mi crédito?</t>
  </si>
  <si>
    <t>Producto:</t>
  </si>
  <si>
    <t>Hipotecario Regular</t>
  </si>
  <si>
    <t>Fecha de pago 1era cuota:</t>
  </si>
  <si>
    <r>
      <t>Moneda</t>
    </r>
    <r>
      <rPr>
        <b/>
        <sz val="10.5"/>
        <rFont val="Arial"/>
        <family val="2"/>
      </rPr>
      <t>(2):</t>
    </r>
  </si>
  <si>
    <t>Monto del préstamo:</t>
  </si>
  <si>
    <t>Monto total interés compensatorio:</t>
  </si>
  <si>
    <t>¿Cuál es mi cronograma preliminar?</t>
  </si>
  <si>
    <t>Precio del inmueble:</t>
  </si>
  <si>
    <t>US$ 175,000.00</t>
  </si>
  <si>
    <t>Fecha de desembolso:</t>
  </si>
  <si>
    <t>Valor asegurable:</t>
  </si>
  <si>
    <t>Día de pago:</t>
  </si>
  <si>
    <t>Plazo (N° de cuotas):</t>
  </si>
  <si>
    <t>Cuota mes ordinario:</t>
  </si>
  <si>
    <t>Esquema de tasa:</t>
  </si>
  <si>
    <t>Fija</t>
  </si>
  <si>
    <t>Cuota mes extraordinario:</t>
  </si>
  <si>
    <t>Seguro de desgravamen:</t>
  </si>
  <si>
    <t>Período de gracia(cuotas):</t>
  </si>
  <si>
    <t>Seguro del inmueble:</t>
  </si>
  <si>
    <t>Mes extr.</t>
  </si>
  <si>
    <t>Factor</t>
  </si>
  <si>
    <t>N°de cuota</t>
  </si>
  <si>
    <t>Amortización</t>
  </si>
  <si>
    <t>Interés</t>
  </si>
  <si>
    <t>Seg. Desgrav.</t>
  </si>
  <si>
    <t>Seg.del Inmueble</t>
  </si>
  <si>
    <t>Gasto</t>
  </si>
  <si>
    <t>Cuotas</t>
  </si>
  <si>
    <t>Cuota 1</t>
  </si>
  <si>
    <t>Cuota 2</t>
  </si>
  <si>
    <t>Cuota 3</t>
  </si>
  <si>
    <t>…</t>
  </si>
  <si>
    <t>Total</t>
  </si>
  <si>
    <t>La empresa tiene la obligación de difundir información de conformidad con la Ley N° 28587 y el Reglamento de Gestión de Conducta de Mercado del Sistema Financiero, aprobado mediante Resolución SBS N° 3274-2017.</t>
  </si>
  <si>
    <t>Consideraciones importantes de tu cronograma:</t>
  </si>
  <si>
    <t>Ten en cuenta que los datos son aproximados y válidos por 5 días calendarios.</t>
  </si>
  <si>
    <t>Este cronograma es de carácter preliminar y será reemplazado por el cronograma definitivo, cuya entrega no excederá de los treinta (30) días posteriores a la emisión del presente documento.</t>
  </si>
  <si>
    <t>¿Cuáles son mis comisiones?</t>
  </si>
  <si>
    <t>Aquí encontrarás todas las categorías y denominación de comisiones asociados al crédito hipotecario ( soles y dólares):</t>
  </si>
  <si>
    <t>Evaluación de póliza de seguro endosada</t>
  </si>
  <si>
    <r>
      <t xml:space="preserve">Comisión por evaluación de póliza de seguro endosada </t>
    </r>
    <r>
      <rPr>
        <b/>
        <sz val="10.5"/>
        <rFont val="Arial"/>
        <family val="2"/>
      </rPr>
      <t>(7)</t>
    </r>
  </si>
  <si>
    <t>S/ 150.00</t>
  </si>
  <si>
    <t>Modificación de condiciones</t>
  </si>
  <si>
    <r>
      <t xml:space="preserve">Comisión por modificación de plazo, moneda, producto o titular </t>
    </r>
    <r>
      <rPr>
        <b/>
        <sz val="10.5"/>
        <rFont val="Arial"/>
        <family val="2"/>
      </rPr>
      <t>(8)</t>
    </r>
  </si>
  <si>
    <t>S/ 290.00</t>
  </si>
  <si>
    <t>Gastos y Tributos</t>
  </si>
  <si>
    <t>Gastos Notariales</t>
  </si>
  <si>
    <t>Según tarifario de Notaría</t>
  </si>
  <si>
    <t>Gastos de Registros públicos</t>
  </si>
  <si>
    <t>Según tarifario Registros Públicos</t>
  </si>
  <si>
    <t>Gastos de tasación</t>
  </si>
  <si>
    <t>Según tarifario Tasador</t>
  </si>
  <si>
    <t>Datos del seguro</t>
  </si>
  <si>
    <t>N° de póliza / Compañía seguro desgravamen</t>
  </si>
  <si>
    <t>1160103 - N° Crédito / Interseguro</t>
  </si>
  <si>
    <t>Tipo de Moneda</t>
  </si>
  <si>
    <t>Dólares y Soles</t>
  </si>
  <si>
    <r>
      <t xml:space="preserve">Seguro de desgravamen Individual (sobre saldo de crédito) </t>
    </r>
    <r>
      <rPr>
        <b/>
        <sz val="10.5"/>
        <rFont val="Arial"/>
        <family val="2"/>
      </rPr>
      <t>(3,4)</t>
    </r>
  </si>
  <si>
    <t>Tradicional</t>
  </si>
  <si>
    <t>Devolución</t>
  </si>
  <si>
    <r>
      <t xml:space="preserve">Seguro de desgravamen Mancomunado (sobre saldo de crédito) </t>
    </r>
    <r>
      <rPr>
        <b/>
        <sz val="10.5"/>
        <rFont val="Arial"/>
        <family val="2"/>
      </rPr>
      <t>(3,4)</t>
    </r>
  </si>
  <si>
    <t xml:space="preserve">Tradicional </t>
  </si>
  <si>
    <r>
      <t xml:space="preserve">Seguro de inmueble (sobre valor de inmueble) </t>
    </r>
    <r>
      <rPr>
        <b/>
        <sz val="10.5"/>
        <rFont val="Arial"/>
        <family val="2"/>
      </rPr>
      <t>(3,5)</t>
    </r>
  </si>
  <si>
    <t xml:space="preserve">Dólares </t>
  </si>
  <si>
    <t>N° de póliza / Compañía seguro inmueble</t>
  </si>
  <si>
    <t>2012459900009 /Mapfre Perú Cía de Seguros</t>
  </si>
  <si>
    <r>
      <rPr>
        <b/>
        <sz val="10.5"/>
        <color indexed="17"/>
        <rFont val="Arial"/>
        <family val="2"/>
      </rPr>
      <t>NOTA</t>
    </r>
    <r>
      <rPr>
        <sz val="10.5"/>
        <color indexed="17"/>
        <rFont val="Arial"/>
        <family val="2"/>
      </rPr>
      <t>:</t>
    </r>
    <r>
      <rPr>
        <sz val="10.5"/>
        <color indexed="8"/>
        <rFont val="Arial"/>
        <family val="2"/>
      </rPr>
      <t xml:space="preserve"> Los desembolsos, el pago de las cuotas y los prepagos del crédito estarán gravados por el impuesto a las transacciones financieras ITF: 0.005%.</t>
    </r>
  </si>
  <si>
    <t>(1) Se calcula tomando en cuenta un año de 360 días. Las tasas de interés están sujetas a la evaluación crediticia del cliente y durante la vigencia del contrato podrán variar de acuerdo a las condiciones del mercado, el comportamiento del cliente y/o las políticas de crédito de Interbank, dichas variaciones serán comunicadas al cliente conforme a lo previsto en la legislación aplicable.</t>
  </si>
  <si>
    <t>(2) Expresado en la moneda del crédito</t>
  </si>
  <si>
    <t>(3) Tasa del Seguro del Desgravamen expresada de forma mensual y del Bien expresada de forma anual.</t>
  </si>
  <si>
    <t>(4) El uso de cobertura, se podrá solicitar dentro de los 10 años posteriores al evento.</t>
  </si>
  <si>
    <t>(5) Para el uso de cobertura, se podrá solicitar a través de una Tienda de Interbank o a través de los buzones desgravamenactivacioncobertura@intercorp.com.pe (Seguro Desgravamen) o segurosgarantias@intercorp.com.pe (Seguro del Bien)</t>
  </si>
  <si>
    <r>
      <t xml:space="preserve">(6) </t>
    </r>
    <r>
      <rPr>
        <sz val="10.5"/>
        <rFont val="Arial"/>
        <family val="2"/>
      </rPr>
      <t>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t>
    </r>
  </si>
  <si>
    <t xml:space="preserve">(7) Esta comisión aplica sólo en caso el cliente decida endosar su seguro del bien, el cual deberá cumplir con todos los requisitos de cobertura exigidos por Interbank. Comisión para endosar seguro de vida es gratuito. 																</t>
  </si>
  <si>
    <t xml:space="preserve">(8) A solicitud del cliente. No aplica para amortizaciones. </t>
  </si>
  <si>
    <t>Interbank no asume responsabilidad por los adelantos entregados o contratos de compraventa con arras que pudieran haberse celebrado.</t>
  </si>
  <si>
    <t>El cliente tiene derecho a efectuar pagos anticipados o prepagos en forma total o parcial, sin que resulten aplicables comisiones, gastos o penalidades por el prepago o la cancelación anticipada.</t>
  </si>
  <si>
    <t>Si la moneda para la adquisición del inmueble materia de hipoteca fuera distinta a la moneda del préstamo aprobado, Interbank queda autorizado a efectuar el desembolso del préstamo al tipo de cambio establecido en Interbank en la mencionada fecha. Si por variaciones en el tipo de cambio se generara alguna diferencia entre el valor de adquisición del inmueble materia de hipoteca y el monto del préstamo otorgado por Interbank, usted deberá incrementar la respectiva cuota inicial a fin de completar el valor de adquisición del respectivo inmueble.</t>
  </si>
  <si>
    <t>Ante el incumplimiento del pago según las condiciones pactadas, se procederá a realizar el reporte correspondiente a la Central de Riesgos con la calificación que corresponda, de conformidad con el Reglamento para la Evaluación y Clasificación del Deudor y la Exigencia de Provisiones vigente.</t>
  </si>
  <si>
    <t>De ser el caso, la fianza solidaria, está constituida de manera ilimitada y por plazo indeterminado hasta la cancelación del integro del monto adeudado por el cliente a la firma del contrato, el fiador acepta las renovaciones o prórrogas que interbank pudiese otorgar al cliente.</t>
  </si>
  <si>
    <t>El cliente solicita que la documentación generada por el desembolso del producto financiero solicitado, sea recibida en la dirección de correo electrónico descrita, a la cual se hará llegar el cronograma de pagos definitivo o al domicilio que haya señalado para efectos de comunicación y o recepción de documentacion relacionada al crédito.</t>
  </si>
  <si>
    <t>De ser el caso y frente al incumplimiento en la renovación de la póliza externa endosada a INTERBANK, se podrá contratar una póliza incorporando al cronograma el importe equivalente que corresponda a los pagos mensuales.</t>
  </si>
  <si>
    <t>Comisión por servicios brindados a solicitud: Cada vez que el cliente realice solicitudes específicas, podrán estar sujetas  a una comisión. El cliente puede consultar el detalle de estas comisiones en nuestros tarifarios publicados en www.interbank.pe</t>
  </si>
  <si>
    <t>Cobertura de póliza: El cliente tiene contratado el Seguro de Desgravamen con Interseguro Compañía de Seguros S.A. Los riesgos cubiertos de dicho seguro son fallecimiento, invalidez total y permanente por accidente o enfermedad; los términos de dicho seguro se detallan en la "Póliza de Seguro de Desgravamen de Crédito Hipotecario” que entregará la Cía de Seguros al cliente del crédito.</t>
  </si>
  <si>
    <t>El monto aprobado será comunicado al desembolso del crédito previa evaluación crediticia.</t>
  </si>
  <si>
    <t>El cliente declara que le fueron entregados para su lectura esta hoja resumen y cronograma preliminar, así como el contrato, el mismo que fue leído, que se absolvieron sus dudas y que firma con conocimiento pleno de las condiciones establecidas en dicho documento.</t>
  </si>
  <si>
    <t>Firma funcionario INTERBANK</t>
  </si>
  <si>
    <t>Firma cliente</t>
  </si>
  <si>
    <t>Firma Cónyuge o codeudor</t>
  </si>
  <si>
    <t>Mis datos personales</t>
  </si>
  <si>
    <t>Techo Propio</t>
  </si>
  <si>
    <r>
      <t>Moneda</t>
    </r>
    <r>
      <rPr>
        <b/>
        <sz val="10.5"/>
        <rFont val="Arial"/>
        <family val="2"/>
      </rPr>
      <t>(2)</t>
    </r>
    <r>
      <rPr>
        <sz val="10.5"/>
        <color indexed="8"/>
        <rFont val="Arial"/>
        <family val="2"/>
      </rPr>
      <t>:</t>
    </r>
  </si>
  <si>
    <t>Cuota 240</t>
  </si>
  <si>
    <t>Para créditos Mivivienda Tradicional se considera sólo el cronograma del tramo no concesional, es decir el que se aplica si el cliente es buen pagador.</t>
  </si>
  <si>
    <r>
      <t xml:space="preserve">(6) </t>
    </r>
    <r>
      <rPr>
        <sz val="10.5"/>
        <rFont val="Arial"/>
        <family val="2"/>
      </rPr>
      <t xml:space="preserve">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
</t>
    </r>
    <r>
      <rPr>
        <strike/>
        <sz val="10.5"/>
        <color indexed="10"/>
        <rFont val="Arial"/>
        <family val="2"/>
      </rPr>
      <t xml:space="preserve">
</t>
    </r>
  </si>
  <si>
    <t xml:space="preserve">(7) Esta comisión aplica sólo en caso el cliente decida endosar su seguro del bien, el cual deberá cumplir con todos los requisitos de cobertura exigidos por Interbank. Comisión para endosar seguro de vida es gratuito. 								</t>
  </si>
  <si>
    <t>Nuevo Mi Vivienda</t>
  </si>
  <si>
    <t xml:space="preserve">Cliente: </t>
  </si>
  <si>
    <t>Crédito de libre disponibilidad con garantía hipotecaria</t>
  </si>
  <si>
    <r>
      <t>Moned</t>
    </r>
    <r>
      <rPr>
        <sz val="10.5"/>
        <rFont val="Arial"/>
        <family val="2"/>
      </rPr>
      <t>a</t>
    </r>
    <r>
      <rPr>
        <b/>
        <sz val="10.5"/>
        <rFont val="Arial"/>
        <family val="2"/>
      </rPr>
      <t>(2)</t>
    </r>
    <r>
      <rPr>
        <sz val="10.5"/>
        <rFont val="Arial"/>
        <family val="2"/>
      </rPr>
      <t>:</t>
    </r>
  </si>
  <si>
    <t>(6) 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t>
  </si>
  <si>
    <t xml:space="preserve">(7) Esta comisión aplica sólo en caso el cliente decida endosar su seguro del bien, el cual deberá cumplir con todos los requisitos de cobertura exigidos por Interbank. Comisión para endosar seguro de vida es gratuito. </t>
  </si>
  <si>
    <t>2012459900013 /Mapfre Perú Cía de Seguros</t>
  </si>
  <si>
    <t xml:space="preserve"> 2012459900013 /Mapfre Perú Cía de 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</si>
</sst>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quot;S/&quot;#,##0.00;[Red]\-&quot;S/&quot;#,##0.00"/>
    <numFmt numFmtId="166" formatCode="0.00000%"/>
    <numFmt numFmtId="167" formatCode="_ * #,##0.00_ ;_ * \-#,##0.00_ ;_ * &quot;-&quot;??_ ;_ @_ "/>
    <numFmt numFmtId="168" formatCode="_ * #,##0_ ;_ * \-#,##0_ ;_ * &quot;-&quot;??_ ;_ @_ "/>
    <numFmt numFmtId="169" formatCode="0.000%"/>
    <numFmt numFmtId="170" formatCode="0.0"/>
    <numFmt numFmtId="171" formatCode="0.0000%"/>
  </numFmts>
  <fonts count="21" x14ac:knownFonts="1">
    <font>
      <sz val="11"/>
      <color theme="1"/>
      <name val="Aptos Narrow"/>
      <family val="2"/>
      <scheme val="minor"/>
    </font>
    <font>
      <sz val="11"/>
      <color theme="1"/>
      <name val="Aptos Narrow"/>
      <family val="2"/>
      <scheme val="minor"/>
    </font>
    <font>
      <sz val="10.5"/>
      <color theme="1"/>
      <name val="Arial"/>
      <family val="2"/>
    </font>
    <font>
      <u/>
      <sz val="10.5"/>
      <color theme="1"/>
      <name val="Arial"/>
      <family val="2"/>
    </font>
    <font>
      <sz val="10.5"/>
      <name val="Arial"/>
      <family val="2"/>
    </font>
    <font>
      <b/>
      <sz val="10.5"/>
      <color theme="1"/>
      <name val="Arial"/>
      <family val="2"/>
    </font>
    <font>
      <b/>
      <sz val="10.5"/>
      <name val="Arial"/>
      <family val="2"/>
    </font>
    <font>
      <sz val="10"/>
      <name val="Arial"/>
      <family val="2"/>
    </font>
    <font>
      <b/>
      <sz val="10.5"/>
      <color theme="0"/>
      <name val="Arial"/>
      <family val="2"/>
    </font>
    <font>
      <b/>
      <u/>
      <sz val="10.5"/>
      <color theme="1"/>
      <name val="Arial"/>
      <family val="2"/>
    </font>
    <font>
      <sz val="10.5"/>
      <color indexed="9"/>
      <name val="Arial"/>
      <family val="2"/>
    </font>
    <font>
      <sz val="10.5"/>
      <color theme="0"/>
      <name val="Arial"/>
      <family val="2"/>
    </font>
    <font>
      <b/>
      <sz val="10.5"/>
      <color indexed="17"/>
      <name val="Arial"/>
      <family val="2"/>
    </font>
    <font>
      <sz val="10.5"/>
      <color indexed="17"/>
      <name val="Arial"/>
      <family val="2"/>
    </font>
    <font>
      <sz val="10.5"/>
      <color indexed="8"/>
      <name val="Arial"/>
      <family val="2"/>
    </font>
    <font>
      <sz val="8"/>
      <name val="Arial"/>
      <family val="2"/>
    </font>
    <font>
      <u/>
      <sz val="11"/>
      <color theme="10"/>
      <name val="Aptos Narrow"/>
      <family val="2"/>
      <scheme val="minor"/>
    </font>
    <font>
      <u/>
      <sz val="10.5"/>
      <color theme="10"/>
      <name val="Arial"/>
      <family val="2"/>
    </font>
    <font>
      <strike/>
      <sz val="10.5"/>
      <color indexed="10"/>
      <name val="Arial"/>
      <family val="2"/>
    </font>
    <font>
      <sz val="10.5"/>
      <color rgb="FF000000"/>
      <name val="Arial"/>
      <family val="2"/>
    </font>
    <font>
      <sz val="10.5"/>
      <color theme="1"/>
      <name val="Arial"/>
    </font>
  </fonts>
  <fills count="6">
    <fill>
      <patternFill patternType="none"/>
    </fill>
    <fill>
      <patternFill patternType="gray125"/>
    </fill>
    <fill>
      <patternFill patternType="solid">
        <fgColor rgb="FF009B3A"/>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right/>
      <top/>
      <bottom style="double">
        <color indexed="64"/>
      </bottom>
      <diagonal/>
    </border>
    <border>
      <left/>
      <right/>
      <top style="double">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2" tint="-0.89999084444715716"/>
      </left>
      <right/>
      <top style="thin">
        <color theme="2" tint="-0.89999084444715716"/>
      </top>
      <bottom/>
      <diagonal/>
    </border>
    <border>
      <left/>
      <right/>
      <top style="thin">
        <color theme="2" tint="-0.89999084444715716"/>
      </top>
      <bottom/>
      <diagonal/>
    </border>
    <border>
      <left/>
      <right style="thin">
        <color theme="2" tint="-0.89999084444715716"/>
      </right>
      <top style="thin">
        <color theme="2" tint="-0.89999084444715716"/>
      </top>
      <bottom/>
      <diagonal/>
    </border>
    <border>
      <left style="thin">
        <color theme="2" tint="-0.89999084444715716"/>
      </left>
      <right style="thin">
        <color theme="2" tint="-0.89999084444715716"/>
      </right>
      <top style="thin">
        <color theme="2" tint="-0.89999084444715716"/>
      </top>
      <bottom style="thin">
        <color theme="2" tint="-0.89999084444715716"/>
      </bottom>
      <diagonal/>
    </border>
    <border>
      <left style="thin">
        <color theme="2" tint="-0.89999084444715716"/>
      </left>
      <right/>
      <top/>
      <bottom style="thin">
        <color theme="2" tint="-0.89999084444715716"/>
      </bottom>
      <diagonal/>
    </border>
    <border>
      <left/>
      <right/>
      <top/>
      <bottom style="thin">
        <color theme="2" tint="-0.89999084444715716"/>
      </bottom>
      <diagonal/>
    </border>
    <border>
      <left/>
      <right style="thin">
        <color theme="2" tint="-0.89999084444715716"/>
      </right>
      <top/>
      <bottom style="thin">
        <color theme="2" tint="-0.89999084444715716"/>
      </bottom>
      <diagonal/>
    </border>
    <border>
      <left style="thin">
        <color theme="2" tint="-0.89999084444715716"/>
      </left>
      <right style="thin">
        <color theme="2" tint="-0.89999084444715716"/>
      </right>
      <top style="thin">
        <color theme="2" tint="-0.8999908444471571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2" tint="-0.89999084444715716"/>
      </left>
      <right/>
      <top style="thin">
        <color theme="2" tint="-0.89999084444715716"/>
      </top>
      <bottom style="thin">
        <color theme="2" tint="-0.89999084444715716"/>
      </bottom>
      <diagonal/>
    </border>
    <border>
      <left/>
      <right/>
      <top style="thin">
        <color theme="2" tint="-0.89999084444715716"/>
      </top>
      <bottom style="thin">
        <color theme="2" tint="-0.89999084444715716"/>
      </bottom>
      <diagonal/>
    </border>
    <border>
      <left/>
      <right style="thin">
        <color theme="2" tint="-0.89999084444715716"/>
      </right>
      <top style="thin">
        <color theme="2" tint="-0.89999084444715716"/>
      </top>
      <bottom style="thin">
        <color theme="2" tint="-0.89999084444715716"/>
      </bottom>
      <diagonal/>
    </border>
    <border>
      <left/>
      <right style="thin">
        <color theme="1"/>
      </right>
      <top style="thin">
        <color theme="2" tint="-0.89999084444715716"/>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2" tint="-0.89999084444715716"/>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theme="2" tint="-0.89999084444715716"/>
      </left>
      <right style="thin">
        <color theme="2" tint="-0.89999084444715716"/>
      </right>
      <top/>
      <bottom style="thin">
        <color theme="2" tint="-0.89999084444715716"/>
      </bottom>
      <diagonal/>
    </border>
    <border>
      <left style="thin">
        <color theme="2" tint="-0.89999084444715716"/>
      </left>
      <right style="thin">
        <color theme="2" tint="-0.89999084444715716"/>
      </right>
      <top style="thin">
        <color rgb="FF000000"/>
      </top>
      <bottom style="thin">
        <color theme="2" tint="-0.89999084444715716"/>
      </bottom>
      <diagonal/>
    </border>
    <border>
      <left style="thin">
        <color theme="2" tint="-0.89999084444715716"/>
      </left>
      <right/>
      <top style="thin">
        <color rgb="FF000000"/>
      </top>
      <bottom style="thin">
        <color theme="2" tint="-0.89999084444715716"/>
      </bottom>
      <diagonal/>
    </border>
    <border>
      <left/>
      <right style="thin">
        <color theme="2" tint="-0.89999084444715716"/>
      </right>
      <top style="thin">
        <color rgb="FF000000"/>
      </top>
      <bottom style="thin">
        <color theme="2" tint="-0.89999084444715716"/>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xf numFmtId="9" fontId="1" fillId="0" borderId="0" applyFont="0" applyFill="0" applyBorder="0" applyAlignment="0" applyProtection="0"/>
    <xf numFmtId="167" fontId="1" fillId="0" borderId="0" applyFont="0" applyFill="0" applyBorder="0" applyAlignment="0" applyProtection="0"/>
    <xf numFmtId="0" fontId="7" fillId="0" borderId="0"/>
    <xf numFmtId="0" fontId="16" fillId="0" borderId="0" applyNumberFormat="0" applyFill="0" applyBorder="0" applyAlignment="0" applyProtection="0"/>
  </cellStyleXfs>
  <cellXfs count="231">
    <xf numFmtId="0" fontId="0" fillId="0" borderId="0" xfId="0"/>
    <xf numFmtId="0" fontId="2" fillId="2" borderId="0" xfId="0" applyFont="1" applyFill="1"/>
    <xf numFmtId="0" fontId="2" fillId="2" borderId="0" xfId="0" applyFont="1" applyFill="1" applyAlignment="1">
      <alignment horizontal="center"/>
    </xf>
    <xf numFmtId="0" fontId="2" fillId="0" borderId="0" xfId="0" applyFont="1"/>
    <xf numFmtId="0" fontId="2" fillId="3" borderId="0" xfId="0" applyFont="1" applyFill="1"/>
    <xf numFmtId="0" fontId="2" fillId="3" borderId="1" xfId="0" applyFont="1" applyFill="1" applyBorder="1"/>
    <xf numFmtId="0" fontId="3" fillId="4" borderId="2" xfId="0" applyFont="1" applyFill="1" applyBorder="1"/>
    <xf numFmtId="0" fontId="4" fillId="4" borderId="2" xfId="0" applyFont="1" applyFill="1" applyBorder="1"/>
    <xf numFmtId="0" fontId="2" fillId="4" borderId="2" xfId="0" applyFont="1" applyFill="1" applyBorder="1"/>
    <xf numFmtId="0" fontId="2" fillId="4" borderId="0" xfId="0" applyFont="1" applyFill="1"/>
    <xf numFmtId="0" fontId="2" fillId="4" borderId="0" xfId="0" applyFont="1" applyFill="1" applyAlignment="1">
      <alignment horizontal="center"/>
    </xf>
    <xf numFmtId="0" fontId="4" fillId="4" borderId="0" xfId="0" applyFont="1" applyFill="1"/>
    <xf numFmtId="0" fontId="3" fillId="4" borderId="0" xfId="0" applyFont="1" applyFill="1" applyAlignment="1">
      <alignment horizontal="left"/>
    </xf>
    <xf numFmtId="0" fontId="2" fillId="4" borderId="3" xfId="0" applyFont="1" applyFill="1" applyBorder="1"/>
    <xf numFmtId="165" fontId="7" fillId="4" borderId="0" xfId="0" applyNumberFormat="1" applyFont="1" applyFill="1" applyAlignment="1">
      <alignment horizontal="left" vertical="top" wrapText="1"/>
    </xf>
    <xf numFmtId="0" fontId="4" fillId="4" borderId="0" xfId="0" applyFont="1" applyFill="1" applyAlignment="1">
      <alignment horizontal="left" vertical="top"/>
    </xf>
    <xf numFmtId="0" fontId="2" fillId="4" borderId="3" xfId="0" applyFont="1" applyFill="1" applyBorder="1" applyAlignment="1">
      <alignment horizontal="left"/>
    </xf>
    <xf numFmtId="0" fontId="8" fillId="2" borderId="12" xfId="0" applyFont="1" applyFill="1" applyBorder="1" applyAlignment="1">
      <alignment horizontal="center" vertical="center"/>
    </xf>
    <xf numFmtId="0" fontId="4" fillId="4" borderId="0" xfId="0" applyFont="1" applyFill="1" applyAlignment="1">
      <alignment horizontal="left" vertical="top" wrapText="1"/>
    </xf>
    <xf numFmtId="10" fontId="6" fillId="0" borderId="16" xfId="0" applyNumberFormat="1" applyFont="1" applyBorder="1" applyAlignment="1">
      <alignment horizontal="center" vertical="center"/>
    </xf>
    <xf numFmtId="0" fontId="4" fillId="4" borderId="1" xfId="0" applyFont="1" applyFill="1" applyBorder="1"/>
    <xf numFmtId="0" fontId="4" fillId="4" borderId="1" xfId="0" applyFont="1" applyFill="1" applyBorder="1" applyAlignment="1">
      <alignment horizontal="left"/>
    </xf>
    <xf numFmtId="0" fontId="2" fillId="4" borderId="1" xfId="0" applyFont="1" applyFill="1" applyBorder="1" applyAlignment="1">
      <alignment horizontal="left"/>
    </xf>
    <xf numFmtId="0" fontId="2" fillId="4" borderId="1" xfId="0" applyFont="1" applyFill="1" applyBorder="1"/>
    <xf numFmtId="0" fontId="2" fillId="4" borderId="1" xfId="0" applyFont="1" applyFill="1" applyBorder="1" applyAlignment="1">
      <alignment horizontal="center"/>
    </xf>
    <xf numFmtId="0" fontId="4" fillId="3" borderId="0" xfId="0" applyFont="1" applyFill="1"/>
    <xf numFmtId="0" fontId="4" fillId="3"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0" fontId="5" fillId="3" borderId="0" xfId="0" applyFont="1" applyFill="1"/>
    <xf numFmtId="0" fontId="9" fillId="3" borderId="0" xfId="0" applyFont="1" applyFill="1"/>
    <xf numFmtId="0" fontId="3" fillId="3" borderId="0" xfId="0" applyFont="1" applyFill="1"/>
    <xf numFmtId="0" fontId="2" fillId="3" borderId="0" xfId="0" applyFont="1" applyFill="1" applyAlignment="1">
      <alignment horizontal="left" vertical="top"/>
    </xf>
    <xf numFmtId="49" fontId="4" fillId="4" borderId="0" xfId="0" applyNumberFormat="1" applyFont="1" applyFill="1" applyAlignment="1">
      <alignment horizontal="center" vertical="center" wrapText="1"/>
    </xf>
    <xf numFmtId="49" fontId="2" fillId="3" borderId="0" xfId="0" applyNumberFormat="1" applyFont="1" applyFill="1" applyAlignment="1">
      <alignment horizontal="left"/>
    </xf>
    <xf numFmtId="4" fontId="2" fillId="3" borderId="0" xfId="0" applyNumberFormat="1" applyFont="1" applyFill="1" applyAlignment="1">
      <alignment horizontal="left"/>
    </xf>
    <xf numFmtId="0" fontId="2" fillId="3" borderId="0" xfId="0" applyFont="1" applyFill="1" applyAlignment="1">
      <alignment vertical="center"/>
    </xf>
    <xf numFmtId="0" fontId="2" fillId="3" borderId="0" xfId="0" applyFont="1" applyFill="1" applyAlignment="1">
      <alignment horizontal="left" vertical="top" wrapText="1"/>
    </xf>
    <xf numFmtId="0" fontId="9" fillId="3" borderId="0" xfId="0" applyFont="1" applyFill="1" applyAlignment="1">
      <alignment horizontal="left"/>
    </xf>
    <xf numFmtId="0" fontId="2" fillId="0" borderId="0" xfId="0" applyFont="1" applyAlignment="1">
      <alignment horizontal="center"/>
    </xf>
    <xf numFmtId="4" fontId="2" fillId="4" borderId="0" xfId="0" applyNumberFormat="1" applyFont="1" applyFill="1" applyAlignment="1">
      <alignment horizontal="left" vertical="center" wrapText="1"/>
    </xf>
    <xf numFmtId="166" fontId="2" fillId="3" borderId="0" xfId="1" applyNumberFormat="1" applyFont="1" applyFill="1" applyAlignment="1">
      <alignment horizontal="left"/>
    </xf>
    <xf numFmtId="168" fontId="2" fillId="3" borderId="0" xfId="2" applyNumberFormat="1" applyFont="1" applyFill="1" applyAlignment="1"/>
    <xf numFmtId="10" fontId="2" fillId="3" borderId="0" xfId="1" applyNumberFormat="1" applyFont="1" applyFill="1" applyAlignment="1">
      <alignment horizontal="left"/>
    </xf>
    <xf numFmtId="2" fontId="2" fillId="3" borderId="0" xfId="0" applyNumberFormat="1" applyFont="1" applyFill="1" applyAlignment="1">
      <alignment horizontal="left"/>
    </xf>
    <xf numFmtId="167" fontId="2" fillId="3" borderId="0" xfId="2" applyFont="1" applyFill="1" applyAlignment="1">
      <alignment horizontal="left"/>
    </xf>
    <xf numFmtId="169" fontId="2" fillId="3" borderId="0" xfId="1" applyNumberFormat="1" applyFont="1" applyFill="1" applyAlignment="1">
      <alignment horizontal="left"/>
    </xf>
    <xf numFmtId="4" fontId="2" fillId="3" borderId="0" xfId="0" applyNumberFormat="1" applyFont="1" applyFill="1" applyAlignment="1">
      <alignment horizontal="left" vertical="center"/>
    </xf>
    <xf numFmtId="0" fontId="10" fillId="2" borderId="17" xfId="0" applyFont="1" applyFill="1" applyBorder="1" applyAlignment="1">
      <alignment horizontal="center" vertical="center" wrapText="1"/>
    </xf>
    <xf numFmtId="14" fontId="2" fillId="3" borderId="17" xfId="0" applyNumberFormat="1" applyFont="1" applyFill="1" applyBorder="1" applyAlignment="1">
      <alignment horizontal="center"/>
    </xf>
    <xf numFmtId="2" fontId="4" fillId="4" borderId="17" xfId="1" applyNumberFormat="1" applyFont="1" applyFill="1" applyBorder="1" applyAlignment="1">
      <alignment horizontal="center" vertical="center" wrapText="1"/>
    </xf>
    <xf numFmtId="0" fontId="2" fillId="3" borderId="0" xfId="0" applyFont="1" applyFill="1" applyAlignment="1">
      <alignment horizontal="center" vertical="center"/>
    </xf>
    <xf numFmtId="0" fontId="11" fillId="2" borderId="17" xfId="0" applyFont="1" applyFill="1" applyBorder="1" applyAlignment="1">
      <alignment horizontal="center" vertical="center"/>
    </xf>
    <xf numFmtId="0" fontId="2" fillId="0" borderId="0" xfId="0" applyFont="1" applyAlignment="1">
      <alignment horizontal="center" vertical="center"/>
    </xf>
    <xf numFmtId="0" fontId="2" fillId="3" borderId="17" xfId="0" applyFont="1" applyFill="1" applyBorder="1"/>
    <xf numFmtId="168" fontId="2" fillId="3" borderId="17" xfId="2" applyNumberFormat="1" applyFont="1" applyFill="1" applyBorder="1"/>
    <xf numFmtId="168" fontId="2" fillId="3" borderId="17" xfId="2" applyNumberFormat="1" applyFont="1" applyFill="1" applyBorder="1" applyAlignment="1">
      <alignment horizontal="center"/>
    </xf>
    <xf numFmtId="3" fontId="2" fillId="3" borderId="0" xfId="0" applyNumberFormat="1" applyFont="1" applyFill="1"/>
    <xf numFmtId="4" fontId="2" fillId="3" borderId="0" xfId="0" applyNumberFormat="1" applyFont="1" applyFill="1"/>
    <xf numFmtId="164" fontId="4" fillId="0" borderId="0" xfId="0" applyNumberFormat="1" applyFont="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left" vertical="center" wrapText="1"/>
    </xf>
    <xf numFmtId="0" fontId="2" fillId="3" borderId="0" xfId="0" applyFont="1" applyFill="1" applyAlignment="1">
      <alignment wrapText="1"/>
    </xf>
    <xf numFmtId="0" fontId="11" fillId="2" borderId="12" xfId="0" applyFont="1" applyFill="1" applyBorder="1" applyAlignment="1">
      <alignment horizontal="center" vertical="center"/>
    </xf>
    <xf numFmtId="0" fontId="4" fillId="0" borderId="0" xfId="0" applyFont="1" applyAlignment="1">
      <alignment vertical="center" wrapText="1"/>
    </xf>
    <xf numFmtId="0" fontId="2" fillId="3" borderId="0" xfId="0" applyFont="1" applyFill="1" applyAlignment="1">
      <alignment horizontal="justify" vertical="top"/>
    </xf>
    <xf numFmtId="0" fontId="7" fillId="0" borderId="0" xfId="3"/>
    <xf numFmtId="49" fontId="15" fillId="0" borderId="0" xfId="3" applyNumberFormat="1" applyFont="1" applyAlignment="1">
      <alignment horizontal="left"/>
    </xf>
    <xf numFmtId="0" fontId="2" fillId="3" borderId="20" xfId="0" applyFont="1" applyFill="1" applyBorder="1"/>
    <xf numFmtId="0" fontId="4" fillId="3" borderId="21" xfId="0" applyFont="1" applyFill="1" applyBorder="1" applyAlignment="1">
      <alignment horizontal="centerContinuous" vertic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3" fillId="4" borderId="0" xfId="0" applyFont="1" applyFill="1"/>
    <xf numFmtId="0" fontId="2" fillId="4" borderId="2" xfId="0" applyFont="1" applyFill="1" applyBorder="1" applyAlignment="1">
      <alignment horizontal="center"/>
    </xf>
    <xf numFmtId="0" fontId="2" fillId="4" borderId="0" xfId="0" applyFont="1" applyFill="1" applyAlignment="1">
      <alignment horizontal="left"/>
    </xf>
    <xf numFmtId="0" fontId="17" fillId="4" borderId="1" xfId="4" applyFont="1" applyFill="1" applyBorder="1"/>
    <xf numFmtId="14" fontId="2" fillId="4" borderId="0" xfId="0" applyNumberFormat="1" applyFont="1" applyFill="1" applyAlignment="1">
      <alignment horizontal="center" vertical="center"/>
    </xf>
    <xf numFmtId="10" fontId="5" fillId="3" borderId="0" xfId="0" applyNumberFormat="1" applyFont="1" applyFill="1" applyAlignment="1">
      <alignment horizontal="center"/>
    </xf>
    <xf numFmtId="4" fontId="2" fillId="4" borderId="0" xfId="0" applyNumberFormat="1" applyFont="1" applyFill="1" applyAlignment="1">
      <alignment horizontal="left" vertical="center"/>
    </xf>
    <xf numFmtId="14" fontId="2" fillId="3" borderId="0" xfId="1" applyNumberFormat="1" applyFont="1" applyFill="1" applyAlignment="1">
      <alignment horizontal="left" vertical="center"/>
    </xf>
    <xf numFmtId="4" fontId="2" fillId="0" borderId="0" xfId="0" applyNumberFormat="1" applyFont="1" applyAlignment="1">
      <alignment horizontal="left" vertical="center"/>
    </xf>
    <xf numFmtId="0" fontId="2" fillId="3" borderId="0" xfId="1" applyNumberFormat="1" applyFont="1" applyFill="1" applyAlignment="1">
      <alignment horizontal="left" vertical="center"/>
    </xf>
    <xf numFmtId="0" fontId="2" fillId="3" borderId="0" xfId="0" applyFont="1" applyFill="1" applyAlignment="1">
      <alignment horizontal="left" vertical="center"/>
    </xf>
    <xf numFmtId="3" fontId="2" fillId="3" borderId="0" xfId="0" applyNumberFormat="1" applyFont="1" applyFill="1" applyAlignment="1">
      <alignment horizontal="left" vertical="center"/>
    </xf>
    <xf numFmtId="0" fontId="10" fillId="2" borderId="12" xfId="0" applyFont="1" applyFill="1" applyBorder="1" applyAlignment="1">
      <alignment horizontal="center" vertical="center" wrapText="1"/>
    </xf>
    <xf numFmtId="10" fontId="2" fillId="3" borderId="0" xfId="0" applyNumberFormat="1" applyFont="1" applyFill="1" applyAlignment="1">
      <alignment horizontal="left"/>
    </xf>
    <xf numFmtId="0" fontId="4" fillId="4" borderId="12" xfId="0" applyFont="1" applyFill="1" applyBorder="1" applyAlignment="1">
      <alignment horizontal="justify" vertical="center" wrapText="1"/>
    </xf>
    <xf numFmtId="170" fontId="4" fillId="4" borderId="12" xfId="0" applyNumberFormat="1" applyFont="1" applyFill="1" applyBorder="1" applyAlignment="1">
      <alignment horizontal="center" vertical="center" wrapText="1"/>
    </xf>
    <xf numFmtId="0" fontId="2" fillId="3" borderId="12" xfId="0" applyFont="1" applyFill="1" applyBorder="1"/>
    <xf numFmtId="4" fontId="2" fillId="3" borderId="12" xfId="0" applyNumberFormat="1" applyFont="1" applyFill="1" applyBorder="1" applyAlignment="1">
      <alignment vertical="center"/>
    </xf>
    <xf numFmtId="0" fontId="5" fillId="3" borderId="0" xfId="0" applyFont="1" applyFill="1" applyAlignment="1">
      <alignment horizontal="center"/>
    </xf>
    <xf numFmtId="0" fontId="5" fillId="0" borderId="0" xfId="0" applyFont="1"/>
    <xf numFmtId="0" fontId="4" fillId="3" borderId="21" xfId="0" applyFont="1" applyFill="1" applyBorder="1" applyAlignment="1">
      <alignment horizontal="center" vertical="center" wrapText="1"/>
    </xf>
    <xf numFmtId="0" fontId="2" fillId="3" borderId="0" xfId="0" applyFont="1" applyFill="1" applyAlignment="1">
      <alignment horizontal="justify"/>
    </xf>
    <xf numFmtId="0" fontId="2" fillId="3" borderId="0" xfId="0" applyFont="1" applyFill="1" applyAlignment="1">
      <alignment horizontal="justify" vertical="center"/>
    </xf>
    <xf numFmtId="170" fontId="4" fillId="4" borderId="19" xfId="0" applyNumberFormat="1" applyFont="1" applyFill="1" applyBorder="1" applyAlignment="1">
      <alignment horizontal="center" vertical="center" wrapText="1"/>
    </xf>
    <xf numFmtId="0" fontId="4" fillId="4" borderId="17" xfId="0" applyFont="1" applyFill="1" applyBorder="1" applyAlignment="1">
      <alignment horizontal="justify" vertical="center" wrapText="1"/>
    </xf>
    <xf numFmtId="168" fontId="2" fillId="3" borderId="0" xfId="2" applyNumberFormat="1" applyFont="1" applyFill="1" applyAlignment="1">
      <alignment horizontal="left"/>
    </xf>
    <xf numFmtId="4" fontId="2" fillId="3" borderId="0" xfId="0" applyNumberFormat="1" applyFont="1" applyFill="1" applyAlignment="1">
      <alignment vertical="center"/>
    </xf>
    <xf numFmtId="49" fontId="2" fillId="4" borderId="0" xfId="0" applyNumberFormat="1" applyFont="1" applyFill="1" applyAlignment="1">
      <alignment horizontal="center"/>
    </xf>
    <xf numFmtId="0" fontId="2" fillId="4" borderId="32" xfId="0" applyFont="1" applyFill="1" applyBorder="1"/>
    <xf numFmtId="0" fontId="2" fillId="4" borderId="32" xfId="0" applyFont="1" applyFill="1" applyBorder="1" applyAlignment="1">
      <alignment horizontal="center"/>
    </xf>
    <xf numFmtId="14" fontId="2" fillId="3" borderId="0" xfId="0" applyNumberFormat="1" applyFont="1" applyFill="1" applyAlignment="1">
      <alignment horizontal="left"/>
    </xf>
    <xf numFmtId="49" fontId="2" fillId="3" borderId="0" xfId="1" applyNumberFormat="1" applyFont="1" applyFill="1" applyAlignment="1">
      <alignment horizontal="left"/>
    </xf>
    <xf numFmtId="0" fontId="2" fillId="3" borderId="0" xfId="0" applyFont="1" applyFill="1" applyAlignment="1">
      <alignment vertical="top"/>
    </xf>
    <xf numFmtId="0" fontId="4" fillId="4" borderId="0" xfId="0" applyFont="1" applyFill="1" applyAlignment="1">
      <alignment horizontal="left"/>
    </xf>
    <xf numFmtId="0" fontId="4" fillId="4" borderId="0" xfId="0" applyFont="1" applyFill="1" applyAlignment="1">
      <alignment vertical="top"/>
    </xf>
    <xf numFmtId="0" fontId="11" fillId="3" borderId="0" xfId="0" applyFont="1" applyFill="1"/>
    <xf numFmtId="0" fontId="11" fillId="3" borderId="0" xfId="0" applyFont="1" applyFill="1" applyAlignment="1">
      <alignment horizontal="center" vertical="center"/>
    </xf>
    <xf numFmtId="0" fontId="11" fillId="3" borderId="0" xfId="0" applyFont="1" applyFill="1" applyAlignment="1">
      <alignment vertical="center" wrapText="1"/>
    </xf>
    <xf numFmtId="0" fontId="11" fillId="0" borderId="42" xfId="0" applyFont="1" applyBorder="1" applyAlignment="1">
      <alignment horizontal="center" vertical="center"/>
    </xf>
    <xf numFmtId="169" fontId="2" fillId="5" borderId="12" xfId="0" applyNumberFormat="1" applyFont="1" applyFill="1" applyBorder="1" applyAlignment="1">
      <alignment horizontal="center" vertical="center"/>
    </xf>
    <xf numFmtId="169" fontId="2" fillId="5" borderId="12" xfId="0" applyNumberFormat="1" applyFont="1" applyFill="1" applyBorder="1" applyAlignment="1">
      <alignment horizontal="center" vertical="center" wrapText="1"/>
    </xf>
    <xf numFmtId="169" fontId="2" fillId="0" borderId="12" xfId="0" applyNumberFormat="1" applyFont="1" applyBorder="1" applyAlignment="1">
      <alignment horizontal="center" vertical="center"/>
    </xf>
    <xf numFmtId="0" fontId="4" fillId="0" borderId="24" xfId="0" applyFont="1" applyBorder="1" applyAlignment="1">
      <alignment horizontal="center" vertical="center" wrapText="1"/>
    </xf>
    <xf numFmtId="169" fontId="2" fillId="0" borderId="0" xfId="0" applyNumberFormat="1" applyFont="1" applyAlignment="1">
      <alignment horizontal="center"/>
    </xf>
    <xf numFmtId="171" fontId="2" fillId="0" borderId="12" xfId="0" applyNumberFormat="1" applyFont="1" applyBorder="1" applyAlignment="1">
      <alignment horizontal="center" vertical="center"/>
    </xf>
    <xf numFmtId="169" fontId="2" fillId="0" borderId="17" xfId="0" applyNumberFormat="1" applyFont="1" applyBorder="1" applyAlignment="1">
      <alignment horizontal="center"/>
    </xf>
    <xf numFmtId="171" fontId="2" fillId="0" borderId="24" xfId="0" applyNumberFormat="1" applyFont="1" applyBorder="1" applyAlignment="1">
      <alignment horizontal="center" vertical="center"/>
    </xf>
    <xf numFmtId="169" fontId="2" fillId="0" borderId="36" xfId="0" applyNumberFormat="1" applyFont="1" applyBorder="1" applyAlignment="1">
      <alignment horizontal="center" vertical="center"/>
    </xf>
    <xf numFmtId="0" fontId="2" fillId="0" borderId="12" xfId="0" applyFont="1" applyBorder="1" applyAlignment="1">
      <alignment horizontal="center" vertical="center" wrapText="1"/>
    </xf>
    <xf numFmtId="171" fontId="20" fillId="0" borderId="12" xfId="0" applyNumberFormat="1" applyFont="1" applyBorder="1" applyAlignment="1">
      <alignment horizontal="center" vertical="center"/>
    </xf>
    <xf numFmtId="169" fontId="2" fillId="0" borderId="17" xfId="0" applyNumberFormat="1" applyFont="1" applyBorder="1" applyAlignment="1">
      <alignment horizontal="center" vertical="center"/>
    </xf>
    <xf numFmtId="0" fontId="2" fillId="0" borderId="0" xfId="0" applyFont="1" applyAlignment="1">
      <alignment vertical="center"/>
    </xf>
    <xf numFmtId="169" fontId="2" fillId="0" borderId="0" xfId="0" applyNumberFormat="1" applyFont="1" applyAlignment="1">
      <alignment horizontal="center" vertical="center"/>
    </xf>
    <xf numFmtId="0" fontId="2" fillId="3" borderId="0" xfId="0" applyFont="1" applyFill="1" applyAlignment="1">
      <alignment horizontal="center"/>
    </xf>
    <xf numFmtId="0" fontId="2" fillId="3" borderId="0" xfId="0" applyFont="1" applyFill="1" applyAlignment="1">
      <alignment horizontal="left" vertical="top"/>
    </xf>
    <xf numFmtId="0" fontId="2" fillId="3" borderId="0" xfId="0" applyFont="1" applyFill="1" applyAlignment="1">
      <alignment horizontal="left"/>
    </xf>
    <xf numFmtId="0" fontId="5" fillId="3" borderId="4" xfId="0" applyFont="1" applyFill="1" applyBorder="1" applyAlignment="1">
      <alignment horizontal="left"/>
    </xf>
    <xf numFmtId="0" fontId="5" fillId="3" borderId="5" xfId="0" applyFont="1" applyFill="1" applyBorder="1" applyAlignment="1">
      <alignment horizontal="left"/>
    </xf>
    <xf numFmtId="0" fontId="2" fillId="3" borderId="12" xfId="0" applyFont="1" applyFill="1" applyBorder="1" applyAlignment="1">
      <alignment horizontal="center" vertical="center"/>
    </xf>
    <xf numFmtId="0" fontId="2" fillId="4" borderId="12" xfId="0" applyFont="1" applyFill="1" applyBorder="1" applyAlignment="1">
      <alignment horizontal="left"/>
    </xf>
    <xf numFmtId="0" fontId="2" fillId="3" borderId="12" xfId="0" applyFont="1" applyFill="1" applyBorder="1" applyAlignment="1">
      <alignment horizontal="center"/>
    </xf>
    <xf numFmtId="10" fontId="5" fillId="3" borderId="4" xfId="0" applyNumberFormat="1" applyFont="1" applyFill="1" applyBorder="1" applyAlignment="1">
      <alignment horizontal="center"/>
    </xf>
    <xf numFmtId="10" fontId="5" fillId="3" borderId="5" xfId="0" applyNumberFormat="1" applyFont="1" applyFill="1" applyBorder="1" applyAlignment="1">
      <alignment horizontal="center"/>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xf numFmtId="10" fontId="5" fillId="3" borderId="6" xfId="1" applyNumberFormat="1" applyFont="1" applyFill="1" applyBorder="1" applyAlignment="1">
      <alignment horizontal="center"/>
    </xf>
    <xf numFmtId="10" fontId="5" fillId="3" borderId="8" xfId="1" applyNumberFormat="1" applyFont="1" applyFill="1" applyBorder="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 fillId="4" borderId="12" xfId="0" applyFont="1" applyFill="1" applyBorder="1" applyAlignment="1">
      <alignment horizontal="left" vertical="center" wrapText="1"/>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68" fontId="4" fillId="0" borderId="18" xfId="2" applyNumberFormat="1" applyFont="1" applyBorder="1" applyAlignment="1">
      <alignment horizontal="center" vertical="center"/>
    </xf>
    <xf numFmtId="168" fontId="4" fillId="0" borderId="19" xfId="2" applyNumberFormat="1" applyFont="1" applyBorder="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left" vertical="top" wrapText="1"/>
    </xf>
    <xf numFmtId="0" fontId="2" fillId="3" borderId="12" xfId="0" applyFont="1" applyFill="1" applyBorder="1" applyAlignment="1">
      <alignment horizontal="left" vertical="center" wrapText="1"/>
    </xf>
    <xf numFmtId="0" fontId="4" fillId="0" borderId="37" xfId="0" applyFont="1" applyBorder="1" applyAlignment="1">
      <alignment horizontal="left" vertical="center" wrapText="1"/>
    </xf>
    <xf numFmtId="0" fontId="4" fillId="0" borderId="12" xfId="0" applyFont="1" applyBorder="1" applyAlignment="1">
      <alignment horizontal="left" vertical="center" wrapText="1"/>
    </xf>
    <xf numFmtId="169" fontId="2" fillId="0" borderId="12" xfId="0" applyNumberFormat="1"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5" borderId="2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2" fillId="3" borderId="0" xfId="0" applyFont="1" applyFill="1" applyAlignment="1">
      <alignment horizontal="justify" vertical="center" wrapText="1"/>
    </xf>
    <xf numFmtId="0" fontId="2" fillId="3" borderId="0" xfId="0" applyFont="1" applyFill="1" applyAlignment="1">
      <alignment horizontal="left" vertical="center" wrapText="1"/>
    </xf>
    <xf numFmtId="0" fontId="19" fillId="0" borderId="0" xfId="0" applyFont="1" applyAlignment="1">
      <alignment horizontal="left" vertical="center" wrapText="1"/>
    </xf>
    <xf numFmtId="0" fontId="2" fillId="3" borderId="0" xfId="0" applyFont="1" applyFill="1" applyAlignment="1">
      <alignment horizontal="justify" vertical="top" wrapText="1"/>
    </xf>
    <xf numFmtId="0" fontId="2" fillId="0" borderId="0" xfId="0" applyFont="1" applyAlignment="1">
      <alignment horizontal="justify" vertical="top" wrapText="1"/>
    </xf>
    <xf numFmtId="0" fontId="2" fillId="3" borderId="0" xfId="0" applyFont="1" applyFill="1" applyAlignment="1">
      <alignment horizontal="justify" vertical="top"/>
    </xf>
    <xf numFmtId="49" fontId="15" fillId="0" borderId="0" xfId="3" applyNumberFormat="1" applyFont="1" applyAlignment="1">
      <alignment horizontal="left"/>
    </xf>
    <xf numFmtId="0" fontId="2" fillId="3" borderId="21" xfId="0" applyFont="1" applyFill="1" applyBorder="1" applyAlignment="1">
      <alignment horizont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5" fillId="3" borderId="22" xfId="0" applyFont="1" applyFill="1" applyBorder="1" applyAlignment="1">
      <alignment horizontal="left"/>
    </xf>
    <xf numFmtId="0" fontId="5" fillId="3" borderId="23" xfId="0" applyFont="1" applyFill="1" applyBorder="1" applyAlignment="1">
      <alignment horizontal="left"/>
    </xf>
    <xf numFmtId="0" fontId="5" fillId="3" borderId="24" xfId="0" applyFont="1" applyFill="1" applyBorder="1" applyAlignment="1">
      <alignment horizontal="left"/>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10" fontId="6" fillId="0" borderId="26" xfId="1" applyNumberFormat="1" applyFont="1" applyFill="1" applyBorder="1" applyAlignment="1">
      <alignment horizontal="center" vertical="center"/>
    </xf>
    <xf numFmtId="10" fontId="6" fillId="0" borderId="27" xfId="1" applyNumberFormat="1" applyFont="1" applyFill="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4" fontId="4" fillId="0" borderId="22" xfId="0" applyNumberFormat="1" applyFont="1" applyBorder="1" applyAlignment="1">
      <alignment horizontal="right" vertical="center"/>
    </xf>
    <xf numFmtId="4" fontId="4" fillId="0" borderId="24" xfId="0" applyNumberFormat="1" applyFont="1" applyBorder="1" applyAlignment="1">
      <alignment horizontal="right" vertical="center"/>
    </xf>
    <xf numFmtId="0" fontId="2" fillId="4" borderId="26"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4" borderId="26" xfId="0" applyFont="1" applyFill="1" applyBorder="1" applyAlignment="1">
      <alignment horizontal="left"/>
    </xf>
    <xf numFmtId="0" fontId="2" fillId="4" borderId="29" xfId="0" applyFont="1" applyFill="1" applyBorder="1" applyAlignment="1">
      <alignment horizontal="left"/>
    </xf>
    <xf numFmtId="0" fontId="2" fillId="4" borderId="27" xfId="0" applyFont="1" applyFill="1" applyBorder="1" applyAlignment="1">
      <alignment horizontal="left"/>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0" borderId="0" xfId="0" applyFont="1" applyAlignment="1">
      <alignment horizontal="justify"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7" xfId="0" applyFont="1" applyFill="1" applyBorder="1" applyAlignment="1">
      <alignment horizontal="center" vertical="center"/>
    </xf>
    <xf numFmtId="0" fontId="2" fillId="4" borderId="17" xfId="0" applyFont="1" applyFill="1" applyBorder="1" applyAlignment="1">
      <alignment horizontal="left" vertical="center" wrapText="1"/>
    </xf>
    <xf numFmtId="0" fontId="2" fillId="3" borderId="17" xfId="0" applyFont="1" applyFill="1" applyBorder="1" applyAlignment="1">
      <alignment horizontal="center"/>
    </xf>
    <xf numFmtId="0" fontId="5" fillId="3" borderId="31" xfId="0" applyFont="1" applyFill="1" applyBorder="1" applyAlignment="1">
      <alignment horizontal="left"/>
    </xf>
    <xf numFmtId="0" fontId="8" fillId="2" borderId="30" xfId="0" applyFont="1" applyFill="1" applyBorder="1" applyAlignment="1">
      <alignment horizontal="center" vertical="center"/>
    </xf>
    <xf numFmtId="10" fontId="6" fillId="0" borderId="30" xfId="1" applyNumberFormat="1" applyFont="1" applyFill="1" applyBorder="1" applyAlignment="1">
      <alignment horizontal="center" vertical="center"/>
    </xf>
    <xf numFmtId="0" fontId="4" fillId="0" borderId="12" xfId="0" applyFont="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2" fillId="3" borderId="0" xfId="0" applyFont="1" applyFill="1" applyAlignment="1">
      <alignment horizontal="justify" vertical="center"/>
    </xf>
    <xf numFmtId="10" fontId="5" fillId="3" borderId="20" xfId="0" applyNumberFormat="1" applyFont="1" applyFill="1" applyBorder="1" applyAlignment="1">
      <alignment horizontal="center"/>
    </xf>
    <xf numFmtId="10" fontId="5" fillId="3" borderId="35" xfId="0" applyNumberFormat="1" applyFont="1" applyFill="1" applyBorder="1" applyAlignment="1">
      <alignment horizontal="center"/>
    </xf>
    <xf numFmtId="0" fontId="5" fillId="3" borderId="34" xfId="0" applyFont="1" applyFill="1" applyBorder="1" applyAlignment="1">
      <alignment horizontal="left"/>
    </xf>
    <xf numFmtId="0" fontId="5" fillId="3" borderId="21" xfId="0" applyFont="1" applyFill="1" applyBorder="1" applyAlignment="1">
      <alignment horizontal="left"/>
    </xf>
    <xf numFmtId="0" fontId="5" fillId="3" borderId="33" xfId="0" applyFont="1" applyFill="1" applyBorder="1" applyAlignment="1">
      <alignment horizontal="left"/>
    </xf>
    <xf numFmtId="10" fontId="5" fillId="3" borderId="21" xfId="1" applyNumberFormat="1" applyFont="1" applyFill="1" applyBorder="1" applyAlignment="1">
      <alignment horizontal="center"/>
    </xf>
    <xf numFmtId="10" fontId="5" fillId="3" borderId="33" xfId="1" applyNumberFormat="1" applyFont="1" applyFill="1" applyBorder="1" applyAlignment="1">
      <alignment horizontal="center"/>
    </xf>
    <xf numFmtId="0" fontId="2" fillId="0" borderId="0" xfId="0" applyFont="1" applyAlignment="1">
      <alignment horizontal="left" vertical="top" wrapText="1"/>
    </xf>
    <xf numFmtId="0" fontId="2" fillId="3" borderId="12" xfId="0" applyFont="1" applyFill="1" applyBorder="1" applyAlignment="1">
      <alignment horizontal="center" vertical="center" wrapText="1"/>
    </xf>
  </cellXfs>
  <cellStyles count="5">
    <cellStyle name="Hipervínculo" xfId="4" builtinId="8"/>
    <cellStyle name="Millares 2" xfId="2" xr:uid="{FBC470B9-B3EB-47D1-9E97-E4D4D163CE57}"/>
    <cellStyle name="Normal" xfId="0" builtinId="0"/>
    <cellStyle name="Normal 2" xfId="3" xr:uid="{763F2F85-0EC2-4BC8-8093-D762790410E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288382</xdr:colOff>
      <xdr:row>1</xdr:row>
      <xdr:rowOff>68192</xdr:rowOff>
    </xdr:from>
    <xdr:to>
      <xdr:col>9</xdr:col>
      <xdr:colOff>577747</xdr:colOff>
      <xdr:row>3</xdr:row>
      <xdr:rowOff>162944</xdr:rowOff>
    </xdr:to>
    <xdr:sp macro="" textlink="">
      <xdr:nvSpPr>
        <xdr:cNvPr id="2" name="CuadroTexto 1">
          <a:extLst>
            <a:ext uri="{FF2B5EF4-FFF2-40B4-BE49-F238E27FC236}">
              <a16:creationId xmlns:a16="http://schemas.microsoft.com/office/drawing/2014/main" id="{F0BE3484-18A0-43C6-9A84-505D926C6251}"/>
            </a:ext>
          </a:extLst>
        </xdr:cNvPr>
        <xdr:cNvSpPr txBox="1"/>
      </xdr:nvSpPr>
      <xdr:spPr>
        <a:xfrm>
          <a:off x="3698332" y="239642"/>
          <a:ext cx="61059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2</xdr:col>
      <xdr:colOff>542925</xdr:colOff>
      <xdr:row>0</xdr:row>
      <xdr:rowOff>161925</xdr:rowOff>
    </xdr:from>
    <xdr:to>
      <xdr:col>3</xdr:col>
      <xdr:colOff>171450</xdr:colOff>
      <xdr:row>4</xdr:row>
      <xdr:rowOff>9525</xdr:rowOff>
    </xdr:to>
    <xdr:pic>
      <xdr:nvPicPr>
        <xdr:cNvPr id="3" name="Imagen 3" descr="Resultado de imagen para logo de casa">
          <a:extLst>
            <a:ext uri="{FF2B5EF4-FFF2-40B4-BE49-F238E27FC236}">
              <a16:creationId xmlns:a16="http://schemas.microsoft.com/office/drawing/2014/main" id="{88772093-BCF2-464C-9B67-3DAEBD071214}"/>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816225" y="161925"/>
          <a:ext cx="7651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141445</xdr:colOff>
      <xdr:row>0</xdr:row>
      <xdr:rowOff>21270</xdr:rowOff>
    </xdr:from>
    <xdr:to>
      <xdr:col>9</xdr:col>
      <xdr:colOff>166366</xdr:colOff>
      <xdr:row>1</xdr:row>
      <xdr:rowOff>132639</xdr:rowOff>
    </xdr:to>
    <xdr:sp macro="" textlink="">
      <xdr:nvSpPr>
        <xdr:cNvPr id="4" name="CuadroTexto 3">
          <a:extLst>
            <a:ext uri="{FF2B5EF4-FFF2-40B4-BE49-F238E27FC236}">
              <a16:creationId xmlns:a16="http://schemas.microsoft.com/office/drawing/2014/main" id="{BFD6075A-C516-4FBF-8217-9A6F25E2D6A5}"/>
            </a:ext>
          </a:extLst>
        </xdr:cNvPr>
        <xdr:cNvSpPr txBox="1"/>
      </xdr:nvSpPr>
      <xdr:spPr>
        <a:xfrm>
          <a:off x="3551395" y="21270"/>
          <a:ext cx="5841521" cy="28281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twoCellAnchor editAs="oneCell">
    <xdr:from>
      <xdr:col>0</xdr:col>
      <xdr:colOff>85725</xdr:colOff>
      <xdr:row>41</xdr:row>
      <xdr:rowOff>66675</xdr:rowOff>
    </xdr:from>
    <xdr:to>
      <xdr:col>0</xdr:col>
      <xdr:colOff>161925</xdr:colOff>
      <xdr:row>41</xdr:row>
      <xdr:rowOff>142875</xdr:rowOff>
    </xdr:to>
    <xdr:pic>
      <xdr:nvPicPr>
        <xdr:cNvPr id="5" name="Imagen 5">
          <a:extLst>
            <a:ext uri="{FF2B5EF4-FFF2-40B4-BE49-F238E27FC236}">
              <a16:creationId xmlns:a16="http://schemas.microsoft.com/office/drawing/2014/main" id="{349BC8C2-4589-4FB4-9CAD-A8A1FD5D3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683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42</xdr:row>
      <xdr:rowOff>57150</xdr:rowOff>
    </xdr:from>
    <xdr:to>
      <xdr:col>0</xdr:col>
      <xdr:colOff>161925</xdr:colOff>
      <xdr:row>42</xdr:row>
      <xdr:rowOff>123825</xdr:rowOff>
    </xdr:to>
    <xdr:pic>
      <xdr:nvPicPr>
        <xdr:cNvPr id="6" name="Imagen 6">
          <a:extLst>
            <a:ext uri="{FF2B5EF4-FFF2-40B4-BE49-F238E27FC236}">
              <a16:creationId xmlns:a16="http://schemas.microsoft.com/office/drawing/2014/main" id="{A5772D24-7BCC-4ACF-9658-855635B1B4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8453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95250</xdr:rowOff>
    </xdr:to>
    <xdr:pic>
      <xdr:nvPicPr>
        <xdr:cNvPr id="8" name="Imagen 9">
          <a:extLst>
            <a:ext uri="{FF2B5EF4-FFF2-40B4-BE49-F238E27FC236}">
              <a16:creationId xmlns:a16="http://schemas.microsoft.com/office/drawing/2014/main" id="{8953999C-D58F-4AD7-96FE-1013B426F0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52400"/>
          <a:ext cx="1733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xdr:row>
      <xdr:rowOff>66675</xdr:rowOff>
    </xdr:from>
    <xdr:to>
      <xdr:col>9</xdr:col>
      <xdr:colOff>561190</xdr:colOff>
      <xdr:row>3</xdr:row>
      <xdr:rowOff>161427</xdr:rowOff>
    </xdr:to>
    <xdr:sp macro="" textlink="">
      <xdr:nvSpPr>
        <xdr:cNvPr id="2" name="CuadroTexto 1">
          <a:extLst>
            <a:ext uri="{FF2B5EF4-FFF2-40B4-BE49-F238E27FC236}">
              <a16:creationId xmlns:a16="http://schemas.microsoft.com/office/drawing/2014/main" id="{D4A9F5BC-A6ED-4F24-A47E-423C053C82C1}"/>
            </a:ext>
          </a:extLst>
        </xdr:cNvPr>
        <xdr:cNvSpPr txBox="1"/>
      </xdr:nvSpPr>
      <xdr:spPr>
        <a:xfrm>
          <a:off x="3686175" y="238125"/>
          <a:ext cx="58983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00" baseline="0">
              <a:solidFill>
                <a:schemeClr val="bg1"/>
              </a:solidFill>
              <a:latin typeface="Omnes Regular" panose="02000606040000020004" pitchFamily="50" charset="0"/>
            </a:rPr>
            <a:t>En interbank nos preocupamos por ti, por eso ten en cuenta la  siguiente información  de tu cronograma y hoja de resumen preliminar de tu crédito</a:t>
          </a:r>
          <a:endParaRPr lang="es-PE" sz="1100">
            <a:solidFill>
              <a:schemeClr val="bg1"/>
            </a:solidFill>
          </a:endParaRPr>
        </a:p>
      </xdr:txBody>
    </xdr:sp>
    <xdr:clientData/>
  </xdr:twoCellAnchor>
  <xdr:twoCellAnchor editAs="oneCell">
    <xdr:from>
      <xdr:col>2</xdr:col>
      <xdr:colOff>542925</xdr:colOff>
      <xdr:row>0</xdr:row>
      <xdr:rowOff>161925</xdr:rowOff>
    </xdr:from>
    <xdr:to>
      <xdr:col>3</xdr:col>
      <xdr:colOff>180975</xdr:colOff>
      <xdr:row>4</xdr:row>
      <xdr:rowOff>19050</xdr:rowOff>
    </xdr:to>
    <xdr:pic>
      <xdr:nvPicPr>
        <xdr:cNvPr id="3" name="Imagen 2" descr="Resultado de imagen para logo de casa">
          <a:extLst>
            <a:ext uri="{FF2B5EF4-FFF2-40B4-BE49-F238E27FC236}">
              <a16:creationId xmlns:a16="http://schemas.microsoft.com/office/drawing/2014/main" id="{F2DB716B-0694-409E-835E-85F99679AB7E}"/>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816225" y="161925"/>
          <a:ext cx="774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135095</xdr:colOff>
      <xdr:row>0</xdr:row>
      <xdr:rowOff>49845</xdr:rowOff>
    </xdr:from>
    <xdr:to>
      <xdr:col>9</xdr:col>
      <xdr:colOff>160016</xdr:colOff>
      <xdr:row>1</xdr:row>
      <xdr:rowOff>167374</xdr:rowOff>
    </xdr:to>
    <xdr:sp macro="" textlink="">
      <xdr:nvSpPr>
        <xdr:cNvPr id="4" name="CuadroTexto 3">
          <a:extLst>
            <a:ext uri="{FF2B5EF4-FFF2-40B4-BE49-F238E27FC236}">
              <a16:creationId xmlns:a16="http://schemas.microsoft.com/office/drawing/2014/main" id="{D746EF49-1F20-4799-AE53-559F0760423B}"/>
            </a:ext>
          </a:extLst>
        </xdr:cNvPr>
        <xdr:cNvSpPr txBox="1"/>
      </xdr:nvSpPr>
      <xdr:spPr>
        <a:xfrm>
          <a:off x="3545045" y="49845"/>
          <a:ext cx="5638321" cy="2889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solidFill>
                <a:schemeClr val="bg1"/>
              </a:solidFill>
              <a:latin typeface="Omnes Bold" pitchFamily="50" charset="0"/>
            </a:rPr>
            <a:t>Hoja</a:t>
          </a:r>
          <a:r>
            <a:rPr lang="es-PE" sz="1400" baseline="0">
              <a:solidFill>
                <a:schemeClr val="bg1"/>
              </a:solidFill>
              <a:latin typeface="Omnes Bold" pitchFamily="50" charset="0"/>
            </a:rPr>
            <a:t> Resumen- Crédito Hipotecario</a:t>
          </a:r>
        </a:p>
      </xdr:txBody>
    </xdr:sp>
    <xdr:clientData/>
  </xdr:twoCellAnchor>
  <xdr:twoCellAnchor editAs="oneCell">
    <xdr:from>
      <xdr:col>0</xdr:col>
      <xdr:colOff>85725</xdr:colOff>
      <xdr:row>40</xdr:row>
      <xdr:rowOff>66675</xdr:rowOff>
    </xdr:from>
    <xdr:to>
      <xdr:col>0</xdr:col>
      <xdr:colOff>161925</xdr:colOff>
      <xdr:row>40</xdr:row>
      <xdr:rowOff>142875</xdr:rowOff>
    </xdr:to>
    <xdr:pic>
      <xdr:nvPicPr>
        <xdr:cNvPr id="5" name="Imagen 4">
          <a:extLst>
            <a:ext uri="{FF2B5EF4-FFF2-40B4-BE49-F238E27FC236}">
              <a16:creationId xmlns:a16="http://schemas.microsoft.com/office/drawing/2014/main" id="{5C379722-28AF-497C-93B6-C91FE07298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1563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41</xdr:row>
      <xdr:rowOff>57150</xdr:rowOff>
    </xdr:from>
    <xdr:to>
      <xdr:col>0</xdr:col>
      <xdr:colOff>161925</xdr:colOff>
      <xdr:row>41</xdr:row>
      <xdr:rowOff>123825</xdr:rowOff>
    </xdr:to>
    <xdr:pic>
      <xdr:nvPicPr>
        <xdr:cNvPr id="6" name="Imagen 5">
          <a:extLst>
            <a:ext uri="{FF2B5EF4-FFF2-40B4-BE49-F238E27FC236}">
              <a16:creationId xmlns:a16="http://schemas.microsoft.com/office/drawing/2014/main" id="{424DF2C9-06CF-44DF-BEA4-6DD5D9F383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3182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104775</xdr:rowOff>
    </xdr:to>
    <xdr:pic>
      <xdr:nvPicPr>
        <xdr:cNvPr id="8" name="Imagen 8">
          <a:extLst>
            <a:ext uri="{FF2B5EF4-FFF2-40B4-BE49-F238E27FC236}">
              <a16:creationId xmlns:a16="http://schemas.microsoft.com/office/drawing/2014/main" id="{B15FC272-3D94-4CD5-9870-D74BD9D12D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5240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1</xdr:row>
      <xdr:rowOff>66675</xdr:rowOff>
    </xdr:from>
    <xdr:to>
      <xdr:col>9</xdr:col>
      <xdr:colOff>561190</xdr:colOff>
      <xdr:row>3</xdr:row>
      <xdr:rowOff>161427</xdr:rowOff>
    </xdr:to>
    <xdr:sp macro="" textlink="">
      <xdr:nvSpPr>
        <xdr:cNvPr id="9" name="CuadroTexto 8">
          <a:extLst>
            <a:ext uri="{FF2B5EF4-FFF2-40B4-BE49-F238E27FC236}">
              <a16:creationId xmlns:a16="http://schemas.microsoft.com/office/drawing/2014/main" id="{FCABF651-0340-43E8-9253-98EBD7067118}"/>
            </a:ext>
          </a:extLst>
        </xdr:cNvPr>
        <xdr:cNvSpPr txBox="1"/>
      </xdr:nvSpPr>
      <xdr:spPr>
        <a:xfrm>
          <a:off x="3686175" y="238125"/>
          <a:ext cx="58983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00" baseline="0">
              <a:solidFill>
                <a:schemeClr val="bg1"/>
              </a:solidFill>
              <a:latin typeface="Omnes Regular" panose="02000606040000020004" pitchFamily="50" charset="0"/>
            </a:rPr>
            <a:t>En interbank nos preocupamos por ti, por eso ten en cuenta la  siguiente información  de tu cronograma y hoja de resumen preliminar de tu crédito</a:t>
          </a:r>
          <a:endParaRPr lang="es-PE" sz="1100">
            <a:solidFill>
              <a:schemeClr val="bg1"/>
            </a:solidFill>
          </a:endParaRPr>
        </a:p>
      </xdr:txBody>
    </xdr:sp>
    <xdr:clientData/>
  </xdr:twoCellAnchor>
  <xdr:twoCellAnchor editAs="oneCell">
    <xdr:from>
      <xdr:col>2</xdr:col>
      <xdr:colOff>542925</xdr:colOff>
      <xdr:row>0</xdr:row>
      <xdr:rowOff>161925</xdr:rowOff>
    </xdr:from>
    <xdr:to>
      <xdr:col>3</xdr:col>
      <xdr:colOff>180975</xdr:colOff>
      <xdr:row>3</xdr:row>
      <xdr:rowOff>123825</xdr:rowOff>
    </xdr:to>
    <xdr:pic>
      <xdr:nvPicPr>
        <xdr:cNvPr id="10" name="Imagen 2" descr="Resultado de imagen para logo de casa">
          <a:extLst>
            <a:ext uri="{FF2B5EF4-FFF2-40B4-BE49-F238E27FC236}">
              <a16:creationId xmlns:a16="http://schemas.microsoft.com/office/drawing/2014/main" id="{5145C31C-0C54-4274-AD9B-6D198C9FA8A4}"/>
            </a:ext>
          </a:extLst>
        </xdr:cNvPr>
        <xdr:cNvPicPr>
          <a:picLocks noChangeAspect="1" noChangeArrowheads="1"/>
        </xdr:cNvPicPr>
      </xdr:nvPicPr>
      <xdr:blipFill>
        <a:blip xmlns:r="http://schemas.openxmlformats.org/officeDocument/2006/relationships" r:embed="rId4" cstate="print">
          <a:lum bright="70000" contrast="-70000"/>
          <a:extLst>
            <a:ext uri="{28A0092B-C50C-407E-A947-70E740481C1C}">
              <a14:useLocalDpi xmlns:a14="http://schemas.microsoft.com/office/drawing/2010/main" val="0"/>
            </a:ext>
          </a:extLst>
        </a:blip>
        <a:srcRect/>
        <a:stretch>
          <a:fillRect/>
        </a:stretch>
      </xdr:blipFill>
      <xdr:spPr bwMode="auto">
        <a:xfrm>
          <a:off x="2816225" y="161925"/>
          <a:ext cx="774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135095</xdr:colOff>
      <xdr:row>0</xdr:row>
      <xdr:rowOff>49845</xdr:rowOff>
    </xdr:from>
    <xdr:to>
      <xdr:col>9</xdr:col>
      <xdr:colOff>160016</xdr:colOff>
      <xdr:row>1</xdr:row>
      <xdr:rowOff>167374</xdr:rowOff>
    </xdr:to>
    <xdr:sp macro="" textlink="">
      <xdr:nvSpPr>
        <xdr:cNvPr id="11" name="CuadroTexto 10">
          <a:extLst>
            <a:ext uri="{FF2B5EF4-FFF2-40B4-BE49-F238E27FC236}">
              <a16:creationId xmlns:a16="http://schemas.microsoft.com/office/drawing/2014/main" id="{0DD04953-4122-48F9-A4C7-ADAD62830DD0}"/>
            </a:ext>
          </a:extLst>
        </xdr:cNvPr>
        <xdr:cNvSpPr txBox="1"/>
      </xdr:nvSpPr>
      <xdr:spPr>
        <a:xfrm>
          <a:off x="3545045" y="49845"/>
          <a:ext cx="5638321" cy="2889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solidFill>
                <a:schemeClr val="bg1"/>
              </a:solidFill>
              <a:latin typeface="Omnes Bold" pitchFamily="50" charset="0"/>
            </a:rPr>
            <a:t>Hoja</a:t>
          </a:r>
          <a:r>
            <a:rPr lang="es-PE" sz="1400" baseline="0">
              <a:solidFill>
                <a:schemeClr val="bg1"/>
              </a:solidFill>
              <a:latin typeface="Omnes Bold" pitchFamily="50" charset="0"/>
            </a:rPr>
            <a:t> Resumen- Crédito Hipotecario</a:t>
          </a:r>
        </a:p>
      </xdr:txBody>
    </xdr:sp>
    <xdr:clientData/>
  </xdr:twoCellAnchor>
  <xdr:twoCellAnchor editAs="oneCell">
    <xdr:from>
      <xdr:col>0</xdr:col>
      <xdr:colOff>85725</xdr:colOff>
      <xdr:row>40</xdr:row>
      <xdr:rowOff>66675</xdr:rowOff>
    </xdr:from>
    <xdr:to>
      <xdr:col>0</xdr:col>
      <xdr:colOff>161925</xdr:colOff>
      <xdr:row>40</xdr:row>
      <xdr:rowOff>142875</xdr:rowOff>
    </xdr:to>
    <xdr:pic>
      <xdr:nvPicPr>
        <xdr:cNvPr id="12" name="Imagen 4">
          <a:extLst>
            <a:ext uri="{FF2B5EF4-FFF2-40B4-BE49-F238E27FC236}">
              <a16:creationId xmlns:a16="http://schemas.microsoft.com/office/drawing/2014/main" id="{E164B6C8-CD76-4BF1-B671-87301B3ACF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1563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41</xdr:row>
      <xdr:rowOff>57150</xdr:rowOff>
    </xdr:from>
    <xdr:to>
      <xdr:col>0</xdr:col>
      <xdr:colOff>161925</xdr:colOff>
      <xdr:row>41</xdr:row>
      <xdr:rowOff>123825</xdr:rowOff>
    </xdr:to>
    <xdr:pic>
      <xdr:nvPicPr>
        <xdr:cNvPr id="13" name="Imagen 5">
          <a:extLst>
            <a:ext uri="{FF2B5EF4-FFF2-40B4-BE49-F238E27FC236}">
              <a16:creationId xmlns:a16="http://schemas.microsoft.com/office/drawing/2014/main" id="{5FE54020-DAA4-4D90-BB52-460635C086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3182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38100</xdr:rowOff>
    </xdr:to>
    <xdr:pic>
      <xdr:nvPicPr>
        <xdr:cNvPr id="15" name="Imagen 8">
          <a:extLst>
            <a:ext uri="{FF2B5EF4-FFF2-40B4-BE49-F238E27FC236}">
              <a16:creationId xmlns:a16="http://schemas.microsoft.com/office/drawing/2014/main" id="{C741FA93-1F11-4C91-9F33-F84D3DD2D17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0" y="152400"/>
          <a:ext cx="1733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285750</xdr:colOff>
      <xdr:row>1</xdr:row>
      <xdr:rowOff>75500</xdr:rowOff>
    </xdr:from>
    <xdr:to>
      <xdr:col>9</xdr:col>
      <xdr:colOff>570715</xdr:colOff>
      <xdr:row>4</xdr:row>
      <xdr:rowOff>2164</xdr:rowOff>
    </xdr:to>
    <xdr:sp macro="" textlink="">
      <xdr:nvSpPr>
        <xdr:cNvPr id="2" name="CuadroTexto 1">
          <a:extLst>
            <a:ext uri="{FF2B5EF4-FFF2-40B4-BE49-F238E27FC236}">
              <a16:creationId xmlns:a16="http://schemas.microsoft.com/office/drawing/2014/main" id="{AC6EE409-69D6-4B7A-BB97-B2188BA5D934}"/>
            </a:ext>
          </a:extLst>
        </xdr:cNvPr>
        <xdr:cNvSpPr txBox="1"/>
      </xdr:nvSpPr>
      <xdr:spPr>
        <a:xfrm>
          <a:off x="2686050" y="259650"/>
          <a:ext cx="5085565" cy="479114"/>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542925</xdr:colOff>
      <xdr:row>0</xdr:row>
      <xdr:rowOff>161925</xdr:rowOff>
    </xdr:from>
    <xdr:ext cx="773580" cy="534894"/>
    <xdr:pic>
      <xdr:nvPicPr>
        <xdr:cNvPr id="3" name="Imagen 2" descr="Resultado de imagen para logo de casa">
          <a:extLst>
            <a:ext uri="{FF2B5EF4-FFF2-40B4-BE49-F238E27FC236}">
              <a16:creationId xmlns:a16="http://schemas.microsoft.com/office/drawing/2014/main" id="{C600CEA4-5751-4596-8F28-BDD7A2878258}"/>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143125" y="161925"/>
          <a:ext cx="773580" cy="534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135095</xdr:colOff>
      <xdr:row>0</xdr:row>
      <xdr:rowOff>21270</xdr:rowOff>
    </xdr:from>
    <xdr:to>
      <xdr:col>9</xdr:col>
      <xdr:colOff>160016</xdr:colOff>
      <xdr:row>1</xdr:row>
      <xdr:rowOff>138799</xdr:rowOff>
    </xdr:to>
    <xdr:sp macro="" textlink="">
      <xdr:nvSpPr>
        <xdr:cNvPr id="4" name="CuadroTexto 3">
          <a:extLst>
            <a:ext uri="{FF2B5EF4-FFF2-40B4-BE49-F238E27FC236}">
              <a16:creationId xmlns:a16="http://schemas.microsoft.com/office/drawing/2014/main" id="{346A24E1-C621-48B1-A25F-18A68FB79C76}"/>
            </a:ext>
          </a:extLst>
        </xdr:cNvPr>
        <xdr:cNvSpPr txBox="1"/>
      </xdr:nvSpPr>
      <xdr:spPr>
        <a:xfrm>
          <a:off x="2535395" y="21270"/>
          <a:ext cx="4825521" cy="3016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oneCellAnchor>
    <xdr:from>
      <xdr:col>0</xdr:col>
      <xdr:colOff>85725</xdr:colOff>
      <xdr:row>42</xdr:row>
      <xdr:rowOff>66675</xdr:rowOff>
    </xdr:from>
    <xdr:ext cx="76200" cy="76200"/>
    <xdr:pic>
      <xdr:nvPicPr>
        <xdr:cNvPr id="5" name="Imagen 4">
          <a:extLst>
            <a:ext uri="{FF2B5EF4-FFF2-40B4-BE49-F238E27FC236}">
              <a16:creationId xmlns:a16="http://schemas.microsoft.com/office/drawing/2014/main" id="{739799F7-C9B8-4A88-B44D-B918CEAB1D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8009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43</xdr:row>
      <xdr:rowOff>57150</xdr:rowOff>
    </xdr:from>
    <xdr:ext cx="76200" cy="66675"/>
    <xdr:pic>
      <xdr:nvPicPr>
        <xdr:cNvPr id="6" name="Imagen 5">
          <a:extLst>
            <a:ext uri="{FF2B5EF4-FFF2-40B4-BE49-F238E27FC236}">
              <a16:creationId xmlns:a16="http://schemas.microsoft.com/office/drawing/2014/main" id="{79C864BB-4C7A-45ED-8FA0-6D32E875EF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9756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41</xdr:row>
      <xdr:rowOff>66675</xdr:rowOff>
    </xdr:from>
    <xdr:ext cx="76200" cy="76200"/>
    <xdr:pic>
      <xdr:nvPicPr>
        <xdr:cNvPr id="8" name="Imagen 8">
          <a:extLst>
            <a:ext uri="{FF2B5EF4-FFF2-40B4-BE49-F238E27FC236}">
              <a16:creationId xmlns:a16="http://schemas.microsoft.com/office/drawing/2014/main" id="{B55A6BEF-B41F-457E-A439-511D21001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6168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0</xdr:row>
      <xdr:rowOff>152400</xdr:rowOff>
    </xdr:from>
    <xdr:ext cx="1733550" cy="458321"/>
    <xdr:pic>
      <xdr:nvPicPr>
        <xdr:cNvPr id="9" name="Imagen 9">
          <a:extLst>
            <a:ext uri="{FF2B5EF4-FFF2-40B4-BE49-F238E27FC236}">
              <a16:creationId xmlns:a16="http://schemas.microsoft.com/office/drawing/2014/main" id="{03794208-04DC-4AC0-875F-7111BC488E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200" y="152400"/>
          <a:ext cx="1733550" cy="458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285750</xdr:colOff>
      <xdr:row>1</xdr:row>
      <xdr:rowOff>69631</xdr:rowOff>
    </xdr:from>
    <xdr:to>
      <xdr:col>9</xdr:col>
      <xdr:colOff>575111</xdr:colOff>
      <xdr:row>3</xdr:row>
      <xdr:rowOff>164383</xdr:rowOff>
    </xdr:to>
    <xdr:sp macro="" textlink="">
      <xdr:nvSpPr>
        <xdr:cNvPr id="2" name="CuadroTexto 1">
          <a:extLst>
            <a:ext uri="{FF2B5EF4-FFF2-40B4-BE49-F238E27FC236}">
              <a16:creationId xmlns:a16="http://schemas.microsoft.com/office/drawing/2014/main" id="{A38B43C6-F492-4586-888A-06EE714E48E9}"/>
            </a:ext>
          </a:extLst>
        </xdr:cNvPr>
        <xdr:cNvSpPr txBox="1"/>
      </xdr:nvSpPr>
      <xdr:spPr>
        <a:xfrm>
          <a:off x="2686050" y="253781"/>
          <a:ext cx="5089961" cy="4630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542925</xdr:colOff>
      <xdr:row>0</xdr:row>
      <xdr:rowOff>161925</xdr:rowOff>
    </xdr:from>
    <xdr:ext cx="764469" cy="524933"/>
    <xdr:pic>
      <xdr:nvPicPr>
        <xdr:cNvPr id="3" name="Imagen 2" descr="Resultado de imagen para logo de casa">
          <a:extLst>
            <a:ext uri="{FF2B5EF4-FFF2-40B4-BE49-F238E27FC236}">
              <a16:creationId xmlns:a16="http://schemas.microsoft.com/office/drawing/2014/main" id="{0688D634-3DA7-4A9F-858B-F7E5F05FCF2E}"/>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2143125" y="161925"/>
          <a:ext cx="764469" cy="524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135095</xdr:colOff>
      <xdr:row>0</xdr:row>
      <xdr:rowOff>21270</xdr:rowOff>
    </xdr:from>
    <xdr:to>
      <xdr:col>9</xdr:col>
      <xdr:colOff>160016</xdr:colOff>
      <xdr:row>1</xdr:row>
      <xdr:rowOff>138799</xdr:rowOff>
    </xdr:to>
    <xdr:sp macro="" textlink="">
      <xdr:nvSpPr>
        <xdr:cNvPr id="4" name="CuadroTexto 3">
          <a:extLst>
            <a:ext uri="{FF2B5EF4-FFF2-40B4-BE49-F238E27FC236}">
              <a16:creationId xmlns:a16="http://schemas.microsoft.com/office/drawing/2014/main" id="{1FDED360-3242-4CD6-9789-93EE92D4F98D}"/>
            </a:ext>
          </a:extLst>
        </xdr:cNvPr>
        <xdr:cNvSpPr txBox="1"/>
      </xdr:nvSpPr>
      <xdr:spPr>
        <a:xfrm>
          <a:off x="2535395" y="21270"/>
          <a:ext cx="4825521" cy="3016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oneCellAnchor>
    <xdr:from>
      <xdr:col>0</xdr:col>
      <xdr:colOff>85725</xdr:colOff>
      <xdr:row>41</xdr:row>
      <xdr:rowOff>66675</xdr:rowOff>
    </xdr:from>
    <xdr:ext cx="76200" cy="76200"/>
    <xdr:pic>
      <xdr:nvPicPr>
        <xdr:cNvPr id="5" name="Imagen 4">
          <a:extLst>
            <a:ext uri="{FF2B5EF4-FFF2-40B4-BE49-F238E27FC236}">
              <a16:creationId xmlns:a16="http://schemas.microsoft.com/office/drawing/2014/main" id="{0FEAED1E-61A2-4EB8-8696-4610A0E72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6168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42</xdr:row>
      <xdr:rowOff>57150</xdr:rowOff>
    </xdr:from>
    <xdr:ext cx="76200" cy="66675"/>
    <xdr:pic>
      <xdr:nvPicPr>
        <xdr:cNvPr id="6" name="Imagen 5">
          <a:extLst>
            <a:ext uri="{FF2B5EF4-FFF2-40B4-BE49-F238E27FC236}">
              <a16:creationId xmlns:a16="http://schemas.microsoft.com/office/drawing/2014/main" id="{F30BD8EB-C5C1-402F-B036-CFFF4E803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7914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0</xdr:row>
      <xdr:rowOff>152400</xdr:rowOff>
    </xdr:from>
    <xdr:ext cx="1733550" cy="450850"/>
    <xdr:pic>
      <xdr:nvPicPr>
        <xdr:cNvPr id="8" name="Imagen 8">
          <a:extLst>
            <a:ext uri="{FF2B5EF4-FFF2-40B4-BE49-F238E27FC236}">
              <a16:creationId xmlns:a16="http://schemas.microsoft.com/office/drawing/2014/main" id="{BEA4ED09-04AE-4159-BDB0-1633A6ADA8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152400"/>
          <a:ext cx="17335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p3505/AppData/Local/Microsoft/Windows/INetCache/Content.Outlook/E41B074I/HPC_MAE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bankpe.sharepoint.com/Users/b37738/OneDrive%20-%20Interbank/Escritorio/DATA/HR-MARITZA%202019/ZU&#209;IGA%20CALLA%20MIRIAM%20JAMIL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Cuotas"/>
    </sheetNames>
    <sheetDataSet>
      <sheetData sheetId="0" refreshError="1">
        <row r="8">
          <cell r="L8" t="str">
            <v>SOLES</v>
          </cell>
        </row>
        <row r="10">
          <cell r="F10">
            <v>327563.25</v>
          </cell>
          <cell r="L10">
            <v>6.5</v>
          </cell>
        </row>
        <row r="11">
          <cell r="F11" t="str">
            <v>180</v>
          </cell>
          <cell r="L11" t="str">
            <v>0</v>
          </cell>
        </row>
        <row r="12">
          <cell r="F12" t="str">
            <v>16/12/2024</v>
          </cell>
          <cell r="L12" t="str">
            <v>15/01/2025</v>
          </cell>
        </row>
        <row r="13">
          <cell r="H13">
            <v>2.8000000000000001E-2</v>
          </cell>
          <cell r="O13">
            <v>0.34</v>
          </cell>
        </row>
        <row r="15">
          <cell r="L15" t="str">
            <v>8.07</v>
          </cell>
        </row>
        <row r="16">
          <cell r="L16" t="str">
            <v>681450.00</v>
          </cell>
        </row>
        <row r="18">
          <cell r="C18" t="str">
            <v>Tipo de cuota</v>
          </cell>
          <cell r="E18" t="str">
            <v>:</v>
          </cell>
          <cell r="F18" t="str">
            <v>ORDINARIA</v>
          </cell>
        </row>
        <row r="21">
          <cell r="B21" t="str">
            <v>Nro Cuota</v>
          </cell>
          <cell r="C21" t="str">
            <v>Fecha Vencimiento</v>
          </cell>
          <cell r="D21" t="str">
            <v>Saldo</v>
          </cell>
          <cell r="G21" t="str">
            <v>Amortización</v>
          </cell>
          <cell r="H21" t="str">
            <v>Interes</v>
          </cell>
          <cell r="J21" t="str">
            <v>Seguro Desgravamen</v>
          </cell>
          <cell r="K21" t="str">
            <v>Seguro del Bien</v>
          </cell>
          <cell r="M21" t="str">
            <v>Comision</v>
          </cell>
          <cell r="N21" t="str">
            <v>Portes</v>
          </cell>
          <cell r="P21" t="str">
            <v>Cuota</v>
          </cell>
        </row>
        <row r="22">
          <cell r="B22">
            <v>1</v>
          </cell>
          <cell r="C22" t="str">
            <v>15/01/2025</v>
          </cell>
          <cell r="D22">
            <v>327563.25</v>
          </cell>
          <cell r="G22">
            <v>1082.06</v>
          </cell>
          <cell r="H22">
            <v>1723.54</v>
          </cell>
          <cell r="J22">
            <v>91.72</v>
          </cell>
          <cell r="K22">
            <v>193.08</v>
          </cell>
          <cell r="M22">
            <v>0</v>
          </cell>
          <cell r="N22">
            <v>0</v>
          </cell>
          <cell r="P22">
            <v>3090.4</v>
          </cell>
        </row>
        <row r="23">
          <cell r="B23">
            <v>2</v>
          </cell>
          <cell r="C23" t="str">
            <v>15/02/2025</v>
          </cell>
          <cell r="D23">
            <v>326481.19</v>
          </cell>
          <cell r="G23">
            <v>1027.5999999999999</v>
          </cell>
          <cell r="H23">
            <v>1775.26</v>
          </cell>
          <cell r="J23">
            <v>94.46</v>
          </cell>
          <cell r="K23">
            <v>193.08</v>
          </cell>
          <cell r="M23">
            <v>0</v>
          </cell>
          <cell r="N23">
            <v>0</v>
          </cell>
          <cell r="P23">
            <v>3090.4</v>
          </cell>
        </row>
        <row r="24">
          <cell r="B24">
            <v>3</v>
          </cell>
          <cell r="C24" t="str">
            <v>15/03/2025</v>
          </cell>
          <cell r="D24">
            <v>325453.59000000003</v>
          </cell>
          <cell r="G24">
            <v>1214.27</v>
          </cell>
          <cell r="H24">
            <v>1598</v>
          </cell>
          <cell r="J24">
            <v>85.05</v>
          </cell>
          <cell r="K24">
            <v>193.08</v>
          </cell>
          <cell r="M24">
            <v>0</v>
          </cell>
          <cell r="N24">
            <v>0</v>
          </cell>
          <cell r="P24">
            <v>3090.4</v>
          </cell>
        </row>
        <row r="25">
          <cell r="B25">
            <v>4</v>
          </cell>
          <cell r="C25" t="str">
            <v>15/04/2025</v>
          </cell>
          <cell r="D25">
            <v>324239.32</v>
          </cell>
          <cell r="G25">
            <v>1040.44</v>
          </cell>
          <cell r="H25">
            <v>1763.07</v>
          </cell>
          <cell r="J25">
            <v>93.81</v>
          </cell>
          <cell r="K25">
            <v>193.08</v>
          </cell>
          <cell r="M25">
            <v>0</v>
          </cell>
          <cell r="N25">
            <v>0</v>
          </cell>
          <cell r="P25">
            <v>3090.4</v>
          </cell>
        </row>
        <row r="26">
          <cell r="B26">
            <v>5</v>
          </cell>
          <cell r="C26" t="str">
            <v>15/05/2025</v>
          </cell>
          <cell r="D26">
            <v>323198.88</v>
          </cell>
          <cell r="G26">
            <v>1106.25</v>
          </cell>
          <cell r="H26">
            <v>1700.57</v>
          </cell>
          <cell r="J26">
            <v>90.5</v>
          </cell>
          <cell r="K26">
            <v>193.08</v>
          </cell>
          <cell r="M26">
            <v>0</v>
          </cell>
          <cell r="N26">
            <v>0</v>
          </cell>
          <cell r="P26">
            <v>3090.4</v>
          </cell>
        </row>
        <row r="27">
          <cell r="B27">
            <v>6</v>
          </cell>
          <cell r="C27" t="str">
            <v>15/06/2025</v>
          </cell>
          <cell r="D27">
            <v>322092.63</v>
          </cell>
          <cell r="G27">
            <v>1052.73</v>
          </cell>
          <cell r="H27">
            <v>1751.4</v>
          </cell>
          <cell r="J27">
            <v>93.19</v>
          </cell>
          <cell r="K27">
            <v>193.08</v>
          </cell>
          <cell r="M27">
            <v>0</v>
          </cell>
          <cell r="N27">
            <v>0</v>
          </cell>
          <cell r="P27">
            <v>3090.4</v>
          </cell>
        </row>
        <row r="28">
          <cell r="B28">
            <v>7</v>
          </cell>
          <cell r="C28" t="str">
            <v>15/07/2025</v>
          </cell>
          <cell r="D28">
            <v>321039.90000000002</v>
          </cell>
          <cell r="G28">
            <v>1118.22</v>
          </cell>
          <cell r="H28">
            <v>1689.21</v>
          </cell>
          <cell r="J28">
            <v>89.89</v>
          </cell>
          <cell r="K28">
            <v>193.08</v>
          </cell>
          <cell r="M28">
            <v>0</v>
          </cell>
          <cell r="N28">
            <v>0</v>
          </cell>
          <cell r="P28">
            <v>3090.4</v>
          </cell>
        </row>
        <row r="29">
          <cell r="B29">
            <v>8</v>
          </cell>
          <cell r="C29" t="str">
            <v>15/08/2025</v>
          </cell>
          <cell r="D29">
            <v>319921.68</v>
          </cell>
          <cell r="G29">
            <v>1065.17</v>
          </cell>
          <cell r="H29">
            <v>1739.59</v>
          </cell>
          <cell r="J29">
            <v>92.56</v>
          </cell>
          <cell r="K29">
            <v>193.08</v>
          </cell>
          <cell r="M29">
            <v>0</v>
          </cell>
          <cell r="N29">
            <v>0</v>
          </cell>
          <cell r="P29">
            <v>3090.4</v>
          </cell>
        </row>
        <row r="30">
          <cell r="B30">
            <v>9</v>
          </cell>
          <cell r="C30" t="str">
            <v>15/09/2025</v>
          </cell>
          <cell r="D30">
            <v>318856.51</v>
          </cell>
          <cell r="G30">
            <v>1071.26</v>
          </cell>
          <cell r="H30">
            <v>1733.8</v>
          </cell>
          <cell r="J30">
            <v>92.26</v>
          </cell>
          <cell r="K30">
            <v>193.08</v>
          </cell>
          <cell r="M30">
            <v>0</v>
          </cell>
          <cell r="N30">
            <v>0</v>
          </cell>
          <cell r="P30">
            <v>3090.4</v>
          </cell>
        </row>
        <row r="31">
          <cell r="B31">
            <v>10</v>
          </cell>
          <cell r="C31" t="str">
            <v>15/10/2025</v>
          </cell>
          <cell r="D31">
            <v>317785.25</v>
          </cell>
          <cell r="G31">
            <v>1136.25</v>
          </cell>
          <cell r="H31">
            <v>1672.09</v>
          </cell>
          <cell r="J31">
            <v>88.98</v>
          </cell>
          <cell r="K31">
            <v>193.08</v>
          </cell>
          <cell r="M31">
            <v>0</v>
          </cell>
          <cell r="N31">
            <v>0</v>
          </cell>
          <cell r="P31">
            <v>3090.4</v>
          </cell>
        </row>
        <row r="32">
          <cell r="B32">
            <v>11</v>
          </cell>
          <cell r="C32" t="str">
            <v>15/11/2025</v>
          </cell>
          <cell r="D32">
            <v>316649</v>
          </cell>
          <cell r="G32">
            <v>1083.9000000000001</v>
          </cell>
          <cell r="H32">
            <v>1721.8</v>
          </cell>
          <cell r="J32">
            <v>91.62</v>
          </cell>
          <cell r="K32">
            <v>193.08</v>
          </cell>
          <cell r="M32">
            <v>0</v>
          </cell>
          <cell r="N32">
            <v>0</v>
          </cell>
          <cell r="P32">
            <v>3090.4</v>
          </cell>
        </row>
        <row r="33">
          <cell r="B33">
            <v>12</v>
          </cell>
          <cell r="C33" t="str">
            <v>15/12/2025</v>
          </cell>
          <cell r="D33">
            <v>315565.09999999998</v>
          </cell>
          <cell r="G33">
            <v>1148.55</v>
          </cell>
          <cell r="H33">
            <v>1660.41</v>
          </cell>
          <cell r="J33">
            <v>88.36</v>
          </cell>
          <cell r="K33">
            <v>193.08</v>
          </cell>
          <cell r="M33">
            <v>0</v>
          </cell>
          <cell r="N33">
            <v>0</v>
          </cell>
          <cell r="P33">
            <v>3090.4</v>
          </cell>
        </row>
        <row r="34">
          <cell r="B34">
            <v>13</v>
          </cell>
          <cell r="C34" t="str">
            <v>15/01/2026</v>
          </cell>
          <cell r="D34">
            <v>314416.55</v>
          </cell>
          <cell r="G34">
            <v>1096.69</v>
          </cell>
          <cell r="H34">
            <v>1709.66</v>
          </cell>
          <cell r="J34">
            <v>90.97</v>
          </cell>
          <cell r="K34">
            <v>193.08</v>
          </cell>
          <cell r="M34">
            <v>0</v>
          </cell>
          <cell r="N34">
            <v>0</v>
          </cell>
          <cell r="P34">
            <v>3090.4</v>
          </cell>
        </row>
        <row r="35">
          <cell r="B35">
            <v>14</v>
          </cell>
          <cell r="C35" t="str">
            <v>15/02/2026</v>
          </cell>
          <cell r="D35">
            <v>313319.86</v>
          </cell>
          <cell r="G35">
            <v>1102.97</v>
          </cell>
          <cell r="H35">
            <v>1703.7</v>
          </cell>
          <cell r="J35">
            <v>90.65</v>
          </cell>
          <cell r="K35">
            <v>193.08</v>
          </cell>
          <cell r="M35">
            <v>0</v>
          </cell>
          <cell r="N35">
            <v>0</v>
          </cell>
          <cell r="P35">
            <v>3090.4</v>
          </cell>
        </row>
        <row r="36">
          <cell r="B36">
            <v>15</v>
          </cell>
          <cell r="C36" t="str">
            <v>15/03/2026</v>
          </cell>
          <cell r="D36">
            <v>312216.89</v>
          </cell>
          <cell r="G36">
            <v>1282.73</v>
          </cell>
          <cell r="H36">
            <v>1533</v>
          </cell>
          <cell r="J36">
            <v>81.59</v>
          </cell>
          <cell r="K36">
            <v>193.08</v>
          </cell>
          <cell r="M36">
            <v>0</v>
          </cell>
          <cell r="N36">
            <v>0</v>
          </cell>
          <cell r="P36">
            <v>3090.4</v>
          </cell>
        </row>
        <row r="37">
          <cell r="B37">
            <v>16</v>
          </cell>
          <cell r="C37" t="str">
            <v>15/04/2026</v>
          </cell>
          <cell r="D37">
            <v>310934.15999999997</v>
          </cell>
          <cell r="G37">
            <v>1116.6400000000001</v>
          </cell>
          <cell r="H37">
            <v>1690.72</v>
          </cell>
          <cell r="J37">
            <v>89.96</v>
          </cell>
          <cell r="K37">
            <v>193.08</v>
          </cell>
          <cell r="M37">
            <v>0</v>
          </cell>
          <cell r="N37">
            <v>0</v>
          </cell>
          <cell r="P37">
            <v>3090.4</v>
          </cell>
        </row>
        <row r="38">
          <cell r="B38">
            <v>17</v>
          </cell>
          <cell r="C38" t="str">
            <v>15/05/2026</v>
          </cell>
          <cell r="D38">
            <v>309817.52</v>
          </cell>
          <cell r="G38">
            <v>1180.4000000000001</v>
          </cell>
          <cell r="H38">
            <v>1630.17</v>
          </cell>
          <cell r="J38">
            <v>86.75</v>
          </cell>
          <cell r="K38">
            <v>193.08</v>
          </cell>
          <cell r="M38">
            <v>0</v>
          </cell>
          <cell r="N38">
            <v>0</v>
          </cell>
          <cell r="P38">
            <v>3090.4</v>
          </cell>
        </row>
        <row r="39">
          <cell r="B39">
            <v>18</v>
          </cell>
          <cell r="C39" t="str">
            <v>15/06/2026</v>
          </cell>
          <cell r="D39">
            <v>308637.12</v>
          </cell>
          <cell r="G39">
            <v>1129.79</v>
          </cell>
          <cell r="H39">
            <v>1678.23</v>
          </cell>
          <cell r="J39">
            <v>89.3</v>
          </cell>
          <cell r="K39">
            <v>193.08</v>
          </cell>
          <cell r="M39">
            <v>0</v>
          </cell>
          <cell r="N39">
            <v>0</v>
          </cell>
          <cell r="P39">
            <v>3090.4</v>
          </cell>
        </row>
        <row r="40">
          <cell r="B40">
            <v>19</v>
          </cell>
          <cell r="C40" t="str">
            <v>15/07/2026</v>
          </cell>
          <cell r="D40">
            <v>307507.33</v>
          </cell>
          <cell r="G40">
            <v>1193.21</v>
          </cell>
          <cell r="H40">
            <v>1618.01</v>
          </cell>
          <cell r="J40">
            <v>86.1</v>
          </cell>
          <cell r="K40">
            <v>193.08</v>
          </cell>
          <cell r="M40">
            <v>0</v>
          </cell>
          <cell r="N40">
            <v>0</v>
          </cell>
          <cell r="P40">
            <v>3090.4</v>
          </cell>
        </row>
        <row r="41">
          <cell r="B41">
            <v>20</v>
          </cell>
          <cell r="C41" t="str">
            <v>15/08/2026</v>
          </cell>
          <cell r="D41">
            <v>306314.12</v>
          </cell>
          <cell r="G41">
            <v>1143.0899999999999</v>
          </cell>
          <cell r="H41">
            <v>1665.6</v>
          </cell>
          <cell r="J41">
            <v>88.63</v>
          </cell>
          <cell r="K41">
            <v>193.08</v>
          </cell>
          <cell r="M41">
            <v>0</v>
          </cell>
          <cell r="N41">
            <v>0</v>
          </cell>
          <cell r="P41">
            <v>3090.4</v>
          </cell>
        </row>
        <row r="42">
          <cell r="B42">
            <v>21</v>
          </cell>
          <cell r="C42" t="str">
            <v>15/09/2026</v>
          </cell>
          <cell r="D42">
            <v>305171.03000000003</v>
          </cell>
          <cell r="G42">
            <v>1149.6300000000001</v>
          </cell>
          <cell r="H42">
            <v>1659.39</v>
          </cell>
          <cell r="J42">
            <v>88.3</v>
          </cell>
          <cell r="K42">
            <v>193.08</v>
          </cell>
          <cell r="M42">
            <v>0</v>
          </cell>
          <cell r="N42">
            <v>0</v>
          </cell>
          <cell r="P42">
            <v>3090.4</v>
          </cell>
        </row>
        <row r="43">
          <cell r="B43">
            <v>22</v>
          </cell>
          <cell r="C43" t="str">
            <v>15/10/2026</v>
          </cell>
          <cell r="D43">
            <v>304021.40000000002</v>
          </cell>
          <cell r="G43">
            <v>1212.52</v>
          </cell>
          <cell r="H43">
            <v>1599.67</v>
          </cell>
          <cell r="J43">
            <v>85.13</v>
          </cell>
          <cell r="K43">
            <v>193.08</v>
          </cell>
          <cell r="M43">
            <v>0</v>
          </cell>
          <cell r="N43">
            <v>0</v>
          </cell>
          <cell r="P43">
            <v>3090.4</v>
          </cell>
        </row>
        <row r="44">
          <cell r="B44">
            <v>23</v>
          </cell>
          <cell r="C44" t="str">
            <v>15/11/2026</v>
          </cell>
          <cell r="D44">
            <v>302808.88</v>
          </cell>
          <cell r="G44">
            <v>1163.17</v>
          </cell>
          <cell r="H44">
            <v>1646.54</v>
          </cell>
          <cell r="J44">
            <v>87.61</v>
          </cell>
          <cell r="K44">
            <v>193.08</v>
          </cell>
          <cell r="M44">
            <v>0</v>
          </cell>
          <cell r="N44">
            <v>0</v>
          </cell>
          <cell r="P44">
            <v>3090.4</v>
          </cell>
        </row>
        <row r="45">
          <cell r="B45">
            <v>24</v>
          </cell>
          <cell r="C45" t="str">
            <v>15/12/2026</v>
          </cell>
          <cell r="D45">
            <v>301645.71000000002</v>
          </cell>
          <cell r="G45">
            <v>1225.69</v>
          </cell>
          <cell r="H45">
            <v>1587.17</v>
          </cell>
          <cell r="J45">
            <v>84.46</v>
          </cell>
          <cell r="K45">
            <v>193.08</v>
          </cell>
          <cell r="M45">
            <v>0</v>
          </cell>
          <cell r="N45">
            <v>0</v>
          </cell>
          <cell r="P45">
            <v>3090.4</v>
          </cell>
        </row>
        <row r="46">
          <cell r="B46">
            <v>25</v>
          </cell>
          <cell r="C46" t="str">
            <v>15/01/2027</v>
          </cell>
          <cell r="D46">
            <v>300420.02</v>
          </cell>
          <cell r="G46">
            <v>1176.8499999999999</v>
          </cell>
          <cell r="H46">
            <v>1633.55</v>
          </cell>
          <cell r="J46">
            <v>86.92</v>
          </cell>
          <cell r="K46">
            <v>193.08</v>
          </cell>
          <cell r="M46">
            <v>0</v>
          </cell>
          <cell r="N46">
            <v>0</v>
          </cell>
          <cell r="P46">
            <v>3090.4</v>
          </cell>
        </row>
        <row r="47">
          <cell r="B47">
            <v>26</v>
          </cell>
          <cell r="C47" t="str">
            <v>15/02/2027</v>
          </cell>
          <cell r="D47">
            <v>299243.17</v>
          </cell>
          <cell r="G47">
            <v>1183.5899999999999</v>
          </cell>
          <cell r="H47">
            <v>1627.15</v>
          </cell>
          <cell r="J47">
            <v>86.58</v>
          </cell>
          <cell r="K47">
            <v>193.08</v>
          </cell>
          <cell r="M47">
            <v>0</v>
          </cell>
          <cell r="N47">
            <v>0</v>
          </cell>
          <cell r="P47">
            <v>3090.4</v>
          </cell>
        </row>
        <row r="48">
          <cell r="B48">
            <v>27</v>
          </cell>
          <cell r="C48" t="str">
            <v>15/03/2027</v>
          </cell>
          <cell r="D48">
            <v>298059.58</v>
          </cell>
          <cell r="G48">
            <v>1355.94</v>
          </cell>
          <cell r="H48">
            <v>1463.49</v>
          </cell>
          <cell r="J48">
            <v>77.89</v>
          </cell>
          <cell r="K48">
            <v>193.08</v>
          </cell>
          <cell r="M48">
            <v>0</v>
          </cell>
          <cell r="N48">
            <v>0</v>
          </cell>
          <cell r="P48">
            <v>3090.4</v>
          </cell>
        </row>
        <row r="49">
          <cell r="B49">
            <v>28</v>
          </cell>
          <cell r="C49" t="str">
            <v>15/04/2027</v>
          </cell>
          <cell r="D49">
            <v>296703.64</v>
          </cell>
          <cell r="G49">
            <v>1198.1300000000001</v>
          </cell>
          <cell r="H49">
            <v>1613.34</v>
          </cell>
          <cell r="J49">
            <v>85.85</v>
          </cell>
          <cell r="K49">
            <v>193.08</v>
          </cell>
          <cell r="M49">
            <v>0</v>
          </cell>
          <cell r="N49">
            <v>0</v>
          </cell>
          <cell r="P49">
            <v>3090.4</v>
          </cell>
        </row>
        <row r="50">
          <cell r="B50">
            <v>29</v>
          </cell>
          <cell r="C50" t="str">
            <v>15/05/2027</v>
          </cell>
          <cell r="D50">
            <v>295505.51</v>
          </cell>
          <cell r="G50">
            <v>1259.72</v>
          </cell>
          <cell r="H50">
            <v>1554.86</v>
          </cell>
          <cell r="J50">
            <v>82.74</v>
          </cell>
          <cell r="K50">
            <v>193.08</v>
          </cell>
          <cell r="M50">
            <v>0</v>
          </cell>
          <cell r="N50">
            <v>0</v>
          </cell>
          <cell r="P50">
            <v>3090.4</v>
          </cell>
        </row>
        <row r="51">
          <cell r="B51">
            <v>30</v>
          </cell>
          <cell r="C51" t="str">
            <v>15/06/2027</v>
          </cell>
          <cell r="D51">
            <v>294245.78999999998</v>
          </cell>
          <cell r="G51">
            <v>1212.2</v>
          </cell>
          <cell r="H51">
            <v>1599.98</v>
          </cell>
          <cell r="J51">
            <v>85.14</v>
          </cell>
          <cell r="K51">
            <v>193.08</v>
          </cell>
          <cell r="M51">
            <v>0</v>
          </cell>
          <cell r="N51">
            <v>0</v>
          </cell>
          <cell r="P51">
            <v>3090.4</v>
          </cell>
        </row>
        <row r="52">
          <cell r="B52">
            <v>31</v>
          </cell>
          <cell r="C52" t="str">
            <v>15/07/2027</v>
          </cell>
          <cell r="D52">
            <v>293033.59000000003</v>
          </cell>
          <cell r="G52">
            <v>1273.42</v>
          </cell>
          <cell r="H52">
            <v>1541.85</v>
          </cell>
          <cell r="J52">
            <v>82.05</v>
          </cell>
          <cell r="K52">
            <v>193.08</v>
          </cell>
          <cell r="M52">
            <v>0</v>
          </cell>
          <cell r="N52">
            <v>0</v>
          </cell>
          <cell r="P52">
            <v>3090.4</v>
          </cell>
        </row>
        <row r="53">
          <cell r="B53">
            <v>32</v>
          </cell>
          <cell r="C53" t="str">
            <v>15/08/2027</v>
          </cell>
          <cell r="D53">
            <v>291760.17</v>
          </cell>
          <cell r="G53">
            <v>1226.44</v>
          </cell>
          <cell r="H53">
            <v>1586.46</v>
          </cell>
          <cell r="J53">
            <v>84.42</v>
          </cell>
          <cell r="K53">
            <v>193.08</v>
          </cell>
          <cell r="M53">
            <v>0</v>
          </cell>
          <cell r="N53">
            <v>0</v>
          </cell>
          <cell r="P53">
            <v>3090.4</v>
          </cell>
        </row>
        <row r="54">
          <cell r="B54">
            <v>33</v>
          </cell>
          <cell r="C54" t="str">
            <v>15/09/2027</v>
          </cell>
          <cell r="D54">
            <v>290533.73</v>
          </cell>
          <cell r="G54">
            <v>1233.47</v>
          </cell>
          <cell r="H54">
            <v>1579.79</v>
          </cell>
          <cell r="J54">
            <v>84.06</v>
          </cell>
          <cell r="K54">
            <v>193.08</v>
          </cell>
          <cell r="M54">
            <v>0</v>
          </cell>
          <cell r="N54">
            <v>0</v>
          </cell>
          <cell r="P54">
            <v>3090.4</v>
          </cell>
        </row>
        <row r="55">
          <cell r="B55">
            <v>34</v>
          </cell>
          <cell r="C55" t="str">
            <v>15/10/2027</v>
          </cell>
          <cell r="D55">
            <v>289300.26</v>
          </cell>
          <cell r="G55">
            <v>1294.1099999999999</v>
          </cell>
          <cell r="H55">
            <v>1522.21</v>
          </cell>
          <cell r="J55">
            <v>81</v>
          </cell>
          <cell r="K55">
            <v>193.08</v>
          </cell>
          <cell r="M55">
            <v>0</v>
          </cell>
          <cell r="N55">
            <v>0</v>
          </cell>
          <cell r="P55">
            <v>3090.4</v>
          </cell>
        </row>
        <row r="56">
          <cell r="B56">
            <v>35</v>
          </cell>
          <cell r="C56" t="str">
            <v>15/11/2027</v>
          </cell>
          <cell r="D56">
            <v>288006.15000000002</v>
          </cell>
          <cell r="G56">
            <v>1247.94</v>
          </cell>
          <cell r="H56">
            <v>1566.05</v>
          </cell>
          <cell r="J56">
            <v>83.33</v>
          </cell>
          <cell r="K56">
            <v>193.08</v>
          </cell>
          <cell r="M56">
            <v>0</v>
          </cell>
          <cell r="N56">
            <v>0</v>
          </cell>
          <cell r="P56">
            <v>3090.4</v>
          </cell>
        </row>
        <row r="57">
          <cell r="B57">
            <v>36</v>
          </cell>
          <cell r="C57" t="str">
            <v>15/12/2027</v>
          </cell>
          <cell r="D57">
            <v>286758.21000000002</v>
          </cell>
          <cell r="G57">
            <v>1308.2</v>
          </cell>
          <cell r="H57">
            <v>1508.83</v>
          </cell>
          <cell r="J57">
            <v>80.290000000000006</v>
          </cell>
          <cell r="K57">
            <v>193.08</v>
          </cell>
          <cell r="M57">
            <v>0</v>
          </cell>
          <cell r="N57">
            <v>0</v>
          </cell>
          <cell r="P57">
            <v>3090.4</v>
          </cell>
        </row>
        <row r="58">
          <cell r="B58">
            <v>37</v>
          </cell>
          <cell r="C58" t="str">
            <v>15/01/2028</v>
          </cell>
          <cell r="D58">
            <v>285450.01</v>
          </cell>
          <cell r="G58">
            <v>1262.58</v>
          </cell>
          <cell r="H58">
            <v>1552.15</v>
          </cell>
          <cell r="J58">
            <v>82.59</v>
          </cell>
          <cell r="K58">
            <v>193.08</v>
          </cell>
          <cell r="M58">
            <v>0</v>
          </cell>
          <cell r="N58">
            <v>0</v>
          </cell>
          <cell r="P58">
            <v>3090.4</v>
          </cell>
        </row>
        <row r="59">
          <cell r="B59">
            <v>38</v>
          </cell>
          <cell r="C59" t="str">
            <v>15/02/2028</v>
          </cell>
          <cell r="D59">
            <v>284187.43</v>
          </cell>
          <cell r="G59">
            <v>1269.81</v>
          </cell>
          <cell r="H59">
            <v>1545.29</v>
          </cell>
          <cell r="J59">
            <v>82.22</v>
          </cell>
          <cell r="K59">
            <v>193.08</v>
          </cell>
          <cell r="M59">
            <v>0</v>
          </cell>
          <cell r="N59">
            <v>0</v>
          </cell>
          <cell r="P59">
            <v>3090.4</v>
          </cell>
        </row>
        <row r="60">
          <cell r="B60">
            <v>39</v>
          </cell>
          <cell r="C60" t="str">
            <v>15/03/2028</v>
          </cell>
          <cell r="D60">
            <v>282917.62</v>
          </cell>
          <cell r="G60">
            <v>1381.86</v>
          </cell>
          <cell r="H60">
            <v>1438.88</v>
          </cell>
          <cell r="J60">
            <v>76.58</v>
          </cell>
          <cell r="K60">
            <v>193.08</v>
          </cell>
          <cell r="M60">
            <v>0</v>
          </cell>
          <cell r="N60">
            <v>0</v>
          </cell>
          <cell r="P60">
            <v>3090.4</v>
          </cell>
        </row>
        <row r="61">
          <cell r="B61">
            <v>40</v>
          </cell>
          <cell r="C61" t="str">
            <v>15/04/2028</v>
          </cell>
          <cell r="D61">
            <v>281535.76</v>
          </cell>
          <cell r="G61">
            <v>1284.99</v>
          </cell>
          <cell r="H61">
            <v>1530.87</v>
          </cell>
          <cell r="J61">
            <v>81.459999999999994</v>
          </cell>
          <cell r="K61">
            <v>193.08</v>
          </cell>
          <cell r="M61">
            <v>0</v>
          </cell>
          <cell r="N61">
            <v>0</v>
          </cell>
          <cell r="P61">
            <v>3090.4</v>
          </cell>
        </row>
        <row r="62">
          <cell r="B62">
            <v>41</v>
          </cell>
          <cell r="C62" t="str">
            <v>15/05/2028</v>
          </cell>
          <cell r="D62">
            <v>280250.77</v>
          </cell>
          <cell r="G62">
            <v>1344.26</v>
          </cell>
          <cell r="H62">
            <v>1474.59</v>
          </cell>
          <cell r="J62">
            <v>78.47</v>
          </cell>
          <cell r="K62">
            <v>193.08</v>
          </cell>
          <cell r="M62">
            <v>0</v>
          </cell>
          <cell r="N62">
            <v>0</v>
          </cell>
          <cell r="P62">
            <v>3090.4</v>
          </cell>
        </row>
        <row r="63">
          <cell r="B63">
            <v>42</v>
          </cell>
          <cell r="C63" t="str">
            <v>15/06/2028</v>
          </cell>
          <cell r="D63">
            <v>278906.51</v>
          </cell>
          <cell r="G63">
            <v>1300.05</v>
          </cell>
          <cell r="H63">
            <v>1516.57</v>
          </cell>
          <cell r="J63">
            <v>80.7</v>
          </cell>
          <cell r="K63">
            <v>193.08</v>
          </cell>
          <cell r="M63">
            <v>0</v>
          </cell>
          <cell r="N63">
            <v>0</v>
          </cell>
          <cell r="P63">
            <v>3090.4</v>
          </cell>
        </row>
        <row r="64">
          <cell r="B64">
            <v>43</v>
          </cell>
          <cell r="C64" t="str">
            <v>15/07/2028</v>
          </cell>
          <cell r="D64">
            <v>277606.46000000002</v>
          </cell>
          <cell r="G64">
            <v>1358.91</v>
          </cell>
          <cell r="H64">
            <v>1460.68</v>
          </cell>
          <cell r="J64">
            <v>77.73</v>
          </cell>
          <cell r="K64">
            <v>193.08</v>
          </cell>
          <cell r="M64">
            <v>0</v>
          </cell>
          <cell r="N64">
            <v>0</v>
          </cell>
          <cell r="P64">
            <v>3090.4</v>
          </cell>
        </row>
        <row r="65">
          <cell r="B65">
            <v>44</v>
          </cell>
          <cell r="C65" t="str">
            <v>15/08/2028</v>
          </cell>
          <cell r="D65">
            <v>276247.55</v>
          </cell>
          <cell r="G65">
            <v>1315.28</v>
          </cell>
          <cell r="H65">
            <v>1502.11</v>
          </cell>
          <cell r="J65">
            <v>79.930000000000007</v>
          </cell>
          <cell r="K65">
            <v>193.08</v>
          </cell>
          <cell r="M65">
            <v>0</v>
          </cell>
          <cell r="N65">
            <v>0</v>
          </cell>
          <cell r="P65">
            <v>3090.4</v>
          </cell>
        </row>
        <row r="66">
          <cell r="B66">
            <v>45</v>
          </cell>
          <cell r="C66" t="str">
            <v>15/09/2028</v>
          </cell>
          <cell r="D66">
            <v>274932.27</v>
          </cell>
          <cell r="G66">
            <v>1322.81</v>
          </cell>
          <cell r="H66">
            <v>1494.96</v>
          </cell>
          <cell r="J66">
            <v>79.55</v>
          </cell>
          <cell r="K66">
            <v>193.08</v>
          </cell>
          <cell r="M66">
            <v>0</v>
          </cell>
          <cell r="N66">
            <v>0</v>
          </cell>
          <cell r="P66">
            <v>3090.4</v>
          </cell>
        </row>
        <row r="67">
          <cell r="B67">
            <v>46</v>
          </cell>
          <cell r="C67" t="str">
            <v>15/10/2028</v>
          </cell>
          <cell r="D67">
            <v>273609.46000000002</v>
          </cell>
          <cell r="G67">
            <v>1381.06</v>
          </cell>
          <cell r="H67">
            <v>1439.65</v>
          </cell>
          <cell r="J67">
            <v>76.61</v>
          </cell>
          <cell r="K67">
            <v>193.08</v>
          </cell>
          <cell r="M67">
            <v>0</v>
          </cell>
          <cell r="N67">
            <v>0</v>
          </cell>
          <cell r="P67">
            <v>3090.4</v>
          </cell>
        </row>
        <row r="68">
          <cell r="B68">
            <v>47</v>
          </cell>
          <cell r="C68" t="str">
            <v>15/11/2028</v>
          </cell>
          <cell r="D68">
            <v>272228.40000000002</v>
          </cell>
          <cell r="G68">
            <v>1338.3</v>
          </cell>
          <cell r="H68">
            <v>1480.26</v>
          </cell>
          <cell r="J68">
            <v>78.760000000000005</v>
          </cell>
          <cell r="K68">
            <v>193.08</v>
          </cell>
          <cell r="M68">
            <v>0</v>
          </cell>
          <cell r="N68">
            <v>0</v>
          </cell>
          <cell r="P68">
            <v>3090.4</v>
          </cell>
        </row>
        <row r="69">
          <cell r="B69">
            <v>48</v>
          </cell>
          <cell r="C69" t="str">
            <v>15/12/2028</v>
          </cell>
          <cell r="D69">
            <v>270890.09999999998</v>
          </cell>
          <cell r="G69">
            <v>1396.13</v>
          </cell>
          <cell r="H69">
            <v>1425.34</v>
          </cell>
          <cell r="J69">
            <v>75.849999999999994</v>
          </cell>
          <cell r="K69">
            <v>193.08</v>
          </cell>
          <cell r="M69">
            <v>0</v>
          </cell>
          <cell r="N69">
            <v>0</v>
          </cell>
          <cell r="P69">
            <v>3090.4</v>
          </cell>
        </row>
        <row r="70">
          <cell r="B70">
            <v>49</v>
          </cell>
          <cell r="C70" t="str">
            <v>15/01/2029</v>
          </cell>
          <cell r="D70">
            <v>269493.96999999997</v>
          </cell>
          <cell r="G70">
            <v>1353.96</v>
          </cell>
          <cell r="H70">
            <v>1465.39</v>
          </cell>
          <cell r="J70">
            <v>77.97</v>
          </cell>
          <cell r="K70">
            <v>193.08</v>
          </cell>
          <cell r="M70">
            <v>0</v>
          </cell>
          <cell r="N70">
            <v>0</v>
          </cell>
          <cell r="P70">
            <v>3090.4</v>
          </cell>
        </row>
        <row r="71">
          <cell r="B71">
            <v>50</v>
          </cell>
          <cell r="C71" t="str">
            <v>15/02/2029</v>
          </cell>
          <cell r="D71">
            <v>268140.01</v>
          </cell>
          <cell r="G71">
            <v>1361.71</v>
          </cell>
          <cell r="H71">
            <v>1458.03</v>
          </cell>
          <cell r="J71">
            <v>77.58</v>
          </cell>
          <cell r="K71">
            <v>193.08</v>
          </cell>
          <cell r="M71">
            <v>0</v>
          </cell>
          <cell r="N71">
            <v>0</v>
          </cell>
          <cell r="P71">
            <v>3090.4</v>
          </cell>
        </row>
        <row r="72">
          <cell r="B72">
            <v>51</v>
          </cell>
          <cell r="C72" t="str">
            <v>15/03/2029</v>
          </cell>
          <cell r="D72">
            <v>266778.3</v>
          </cell>
          <cell r="G72">
            <v>1517.7</v>
          </cell>
          <cell r="H72">
            <v>1309.9000000000001</v>
          </cell>
          <cell r="J72">
            <v>69.72</v>
          </cell>
          <cell r="K72">
            <v>193.08</v>
          </cell>
          <cell r="M72">
            <v>0</v>
          </cell>
          <cell r="N72">
            <v>0</v>
          </cell>
          <cell r="P72">
            <v>3090.4</v>
          </cell>
        </row>
        <row r="73">
          <cell r="B73">
            <v>52</v>
          </cell>
          <cell r="C73" t="str">
            <v>15/04/2029</v>
          </cell>
          <cell r="D73">
            <v>265260.59999999998</v>
          </cell>
          <cell r="G73">
            <v>1378.2</v>
          </cell>
          <cell r="H73">
            <v>1442.37</v>
          </cell>
          <cell r="J73">
            <v>76.75</v>
          </cell>
          <cell r="K73">
            <v>193.08</v>
          </cell>
          <cell r="M73">
            <v>0</v>
          </cell>
          <cell r="N73">
            <v>0</v>
          </cell>
          <cell r="P73">
            <v>3090.4</v>
          </cell>
        </row>
        <row r="74">
          <cell r="B74">
            <v>53</v>
          </cell>
          <cell r="C74" t="str">
            <v>15/05/2029</v>
          </cell>
          <cell r="D74">
            <v>263882.40000000002</v>
          </cell>
          <cell r="G74">
            <v>1434.96</v>
          </cell>
          <cell r="H74">
            <v>1388.47</v>
          </cell>
          <cell r="J74">
            <v>73.89</v>
          </cell>
          <cell r="K74">
            <v>193.08</v>
          </cell>
          <cell r="M74">
            <v>0</v>
          </cell>
          <cell r="N74">
            <v>0</v>
          </cell>
          <cell r="P74">
            <v>3090.4</v>
          </cell>
        </row>
        <row r="75">
          <cell r="B75">
            <v>54</v>
          </cell>
          <cell r="C75" t="str">
            <v>15/06/2029</v>
          </cell>
          <cell r="D75">
            <v>262447.44</v>
          </cell>
          <cell r="G75">
            <v>1394.32</v>
          </cell>
          <cell r="H75">
            <v>1427.07</v>
          </cell>
          <cell r="J75">
            <v>75.930000000000007</v>
          </cell>
          <cell r="K75">
            <v>193.08</v>
          </cell>
          <cell r="M75">
            <v>0</v>
          </cell>
          <cell r="N75">
            <v>0</v>
          </cell>
          <cell r="P75">
            <v>3090.4</v>
          </cell>
        </row>
        <row r="76">
          <cell r="B76">
            <v>55</v>
          </cell>
          <cell r="C76" t="str">
            <v>15/07/2029</v>
          </cell>
          <cell r="D76">
            <v>261053.12</v>
          </cell>
          <cell r="G76">
            <v>1450.65</v>
          </cell>
          <cell r="H76">
            <v>1373.58</v>
          </cell>
          <cell r="J76">
            <v>73.09</v>
          </cell>
          <cell r="K76">
            <v>193.08</v>
          </cell>
          <cell r="M76">
            <v>0</v>
          </cell>
          <cell r="N76">
            <v>0</v>
          </cell>
          <cell r="P76">
            <v>3090.4</v>
          </cell>
        </row>
        <row r="77">
          <cell r="B77">
            <v>56</v>
          </cell>
          <cell r="C77" t="str">
            <v>15/08/2029</v>
          </cell>
          <cell r="D77">
            <v>259602.47</v>
          </cell>
          <cell r="G77">
            <v>1410.61</v>
          </cell>
          <cell r="H77">
            <v>1411.6</v>
          </cell>
          <cell r="J77">
            <v>75.11</v>
          </cell>
          <cell r="K77">
            <v>193.08</v>
          </cell>
          <cell r="M77">
            <v>0</v>
          </cell>
          <cell r="N77">
            <v>0</v>
          </cell>
          <cell r="P77">
            <v>3090.4</v>
          </cell>
        </row>
        <row r="78">
          <cell r="B78">
            <v>57</v>
          </cell>
          <cell r="C78" t="str">
            <v>15/09/2029</v>
          </cell>
          <cell r="D78">
            <v>258191.86</v>
          </cell>
          <cell r="G78">
            <v>1418.69</v>
          </cell>
          <cell r="H78">
            <v>1403.93</v>
          </cell>
          <cell r="J78">
            <v>74.7</v>
          </cell>
          <cell r="K78">
            <v>193.08</v>
          </cell>
          <cell r="M78">
            <v>0</v>
          </cell>
          <cell r="N78">
            <v>0</v>
          </cell>
          <cell r="P78">
            <v>3090.4</v>
          </cell>
        </row>
        <row r="79">
          <cell r="B79">
            <v>58</v>
          </cell>
          <cell r="C79" t="str">
            <v>15/10/2029</v>
          </cell>
          <cell r="D79">
            <v>256773.17</v>
          </cell>
          <cell r="G79">
            <v>1474.36</v>
          </cell>
          <cell r="H79">
            <v>1351.06</v>
          </cell>
          <cell r="J79">
            <v>71.900000000000006</v>
          </cell>
          <cell r="K79">
            <v>193.08</v>
          </cell>
          <cell r="M79">
            <v>0</v>
          </cell>
          <cell r="N79">
            <v>0</v>
          </cell>
          <cell r="P79">
            <v>3090.4</v>
          </cell>
        </row>
        <row r="80">
          <cell r="B80">
            <v>59</v>
          </cell>
          <cell r="C80" t="str">
            <v>15/11/2029</v>
          </cell>
          <cell r="D80">
            <v>255298.81</v>
          </cell>
          <cell r="G80">
            <v>1435.25</v>
          </cell>
          <cell r="H80">
            <v>1388.2</v>
          </cell>
          <cell r="J80">
            <v>73.87</v>
          </cell>
          <cell r="K80">
            <v>193.08</v>
          </cell>
          <cell r="M80">
            <v>0</v>
          </cell>
          <cell r="N80">
            <v>0</v>
          </cell>
          <cell r="P80">
            <v>3090.4</v>
          </cell>
        </row>
        <row r="81">
          <cell r="B81">
            <v>60</v>
          </cell>
          <cell r="C81" t="str">
            <v>15/12/2029</v>
          </cell>
          <cell r="D81">
            <v>253863.56</v>
          </cell>
          <cell r="G81">
            <v>1490.49</v>
          </cell>
          <cell r="H81">
            <v>1335.75</v>
          </cell>
          <cell r="J81">
            <v>71.08</v>
          </cell>
          <cell r="K81">
            <v>193.08</v>
          </cell>
          <cell r="M81">
            <v>0</v>
          </cell>
          <cell r="N81">
            <v>0</v>
          </cell>
          <cell r="P81">
            <v>3090.4</v>
          </cell>
        </row>
        <row r="82">
          <cell r="B82">
            <v>61</v>
          </cell>
          <cell r="C82" t="str">
            <v>15/01/2030</v>
          </cell>
          <cell r="D82">
            <v>252373.07</v>
          </cell>
          <cell r="G82">
            <v>1452.01</v>
          </cell>
          <cell r="H82">
            <v>1372.29</v>
          </cell>
          <cell r="J82">
            <v>73.02</v>
          </cell>
          <cell r="K82">
            <v>193.08</v>
          </cell>
          <cell r="M82">
            <v>0</v>
          </cell>
          <cell r="N82">
            <v>0</v>
          </cell>
          <cell r="P82">
            <v>3090.4</v>
          </cell>
        </row>
        <row r="83">
          <cell r="B83">
            <v>62</v>
          </cell>
          <cell r="C83" t="str">
            <v>15/02/2030</v>
          </cell>
          <cell r="D83">
            <v>250921.06</v>
          </cell>
          <cell r="G83">
            <v>1460.32</v>
          </cell>
          <cell r="H83">
            <v>1364.4</v>
          </cell>
          <cell r="J83">
            <v>72.599999999999994</v>
          </cell>
          <cell r="K83">
            <v>193.08</v>
          </cell>
          <cell r="M83">
            <v>0</v>
          </cell>
          <cell r="N83">
            <v>0</v>
          </cell>
          <cell r="P83">
            <v>3090.4</v>
          </cell>
        </row>
        <row r="84">
          <cell r="B84">
            <v>63</v>
          </cell>
          <cell r="C84" t="str">
            <v>15/03/2030</v>
          </cell>
          <cell r="D84">
            <v>249460.74</v>
          </cell>
          <cell r="G84">
            <v>1607.26</v>
          </cell>
          <cell r="H84">
            <v>1224.8699999999999</v>
          </cell>
          <cell r="J84">
            <v>65.19</v>
          </cell>
          <cell r="K84">
            <v>193.08</v>
          </cell>
          <cell r="M84">
            <v>0</v>
          </cell>
          <cell r="N84">
            <v>0</v>
          </cell>
          <cell r="P84">
            <v>3090.4</v>
          </cell>
        </row>
        <row r="85">
          <cell r="B85">
            <v>64</v>
          </cell>
          <cell r="C85" t="str">
            <v>15/04/2030</v>
          </cell>
          <cell r="D85">
            <v>247853.48</v>
          </cell>
          <cell r="G85">
            <v>1477.89</v>
          </cell>
          <cell r="H85">
            <v>1347.72</v>
          </cell>
          <cell r="J85">
            <v>71.709999999999994</v>
          </cell>
          <cell r="K85">
            <v>193.08</v>
          </cell>
          <cell r="M85">
            <v>0</v>
          </cell>
          <cell r="N85">
            <v>0</v>
          </cell>
          <cell r="P85">
            <v>3090.4</v>
          </cell>
        </row>
        <row r="86">
          <cell r="B86">
            <v>65</v>
          </cell>
          <cell r="C86" t="str">
            <v>15/05/2030</v>
          </cell>
          <cell r="D86">
            <v>246375.59</v>
          </cell>
          <cell r="G86">
            <v>1531.98</v>
          </cell>
          <cell r="H86">
            <v>1296.3499999999999</v>
          </cell>
          <cell r="J86">
            <v>68.989999999999995</v>
          </cell>
          <cell r="K86">
            <v>193.08</v>
          </cell>
          <cell r="M86">
            <v>0</v>
          </cell>
          <cell r="N86">
            <v>0</v>
          </cell>
          <cell r="P86">
            <v>3090.4</v>
          </cell>
        </row>
        <row r="87">
          <cell r="B87">
            <v>66</v>
          </cell>
          <cell r="C87" t="str">
            <v>15/06/2030</v>
          </cell>
          <cell r="D87">
            <v>244843.61</v>
          </cell>
          <cell r="G87">
            <v>1495.13</v>
          </cell>
          <cell r="H87">
            <v>1331.35</v>
          </cell>
          <cell r="J87">
            <v>70.84</v>
          </cell>
          <cell r="K87">
            <v>193.08</v>
          </cell>
          <cell r="M87">
            <v>0</v>
          </cell>
          <cell r="N87">
            <v>0</v>
          </cell>
          <cell r="P87">
            <v>3090.4</v>
          </cell>
        </row>
        <row r="88">
          <cell r="B88">
            <v>67</v>
          </cell>
          <cell r="C88" t="str">
            <v>15/07/2030</v>
          </cell>
          <cell r="D88">
            <v>243348.48000000001</v>
          </cell>
          <cell r="G88">
            <v>1548.75</v>
          </cell>
          <cell r="H88">
            <v>1280.43</v>
          </cell>
          <cell r="J88">
            <v>68.14</v>
          </cell>
          <cell r="K88">
            <v>193.08</v>
          </cell>
          <cell r="M88">
            <v>0</v>
          </cell>
          <cell r="N88">
            <v>0</v>
          </cell>
          <cell r="P88">
            <v>3090.4</v>
          </cell>
        </row>
        <row r="89">
          <cell r="B89">
            <v>68</v>
          </cell>
          <cell r="C89" t="str">
            <v>15/08/2030</v>
          </cell>
          <cell r="D89">
            <v>241799.73</v>
          </cell>
          <cell r="G89">
            <v>1512.56</v>
          </cell>
          <cell r="H89">
            <v>1314.8</v>
          </cell>
          <cell r="J89">
            <v>69.959999999999994</v>
          </cell>
          <cell r="K89">
            <v>193.08</v>
          </cell>
          <cell r="M89">
            <v>0</v>
          </cell>
          <cell r="N89">
            <v>0</v>
          </cell>
          <cell r="P89">
            <v>3090.4</v>
          </cell>
        </row>
        <row r="90">
          <cell r="B90">
            <v>69</v>
          </cell>
          <cell r="C90" t="str">
            <v>15/09/2030</v>
          </cell>
          <cell r="D90">
            <v>240287.17</v>
          </cell>
          <cell r="G90">
            <v>1521.22</v>
          </cell>
          <cell r="H90">
            <v>1306.58</v>
          </cell>
          <cell r="J90">
            <v>69.52</v>
          </cell>
          <cell r="K90">
            <v>193.08</v>
          </cell>
          <cell r="M90">
            <v>0</v>
          </cell>
          <cell r="N90">
            <v>0</v>
          </cell>
          <cell r="P90">
            <v>3090.4</v>
          </cell>
        </row>
        <row r="91">
          <cell r="B91">
            <v>70</v>
          </cell>
          <cell r="C91" t="str">
            <v>15/10/2030</v>
          </cell>
          <cell r="D91">
            <v>238765.95</v>
          </cell>
          <cell r="G91">
            <v>1574.16</v>
          </cell>
          <cell r="H91">
            <v>1256.31</v>
          </cell>
          <cell r="J91">
            <v>66.849999999999994</v>
          </cell>
          <cell r="K91">
            <v>193.08</v>
          </cell>
          <cell r="M91">
            <v>0</v>
          </cell>
          <cell r="N91">
            <v>0</v>
          </cell>
          <cell r="P91">
            <v>3090.4</v>
          </cell>
        </row>
        <row r="92">
          <cell r="B92">
            <v>71</v>
          </cell>
          <cell r="C92" t="str">
            <v>15/11/2030</v>
          </cell>
          <cell r="D92">
            <v>237191.79</v>
          </cell>
          <cell r="G92">
            <v>1538.95</v>
          </cell>
          <cell r="H92">
            <v>1289.74</v>
          </cell>
          <cell r="J92">
            <v>68.63</v>
          </cell>
          <cell r="K92">
            <v>193.08</v>
          </cell>
          <cell r="M92">
            <v>0</v>
          </cell>
          <cell r="N92">
            <v>0</v>
          </cell>
          <cell r="P92">
            <v>3090.4</v>
          </cell>
        </row>
        <row r="93">
          <cell r="B93">
            <v>72</v>
          </cell>
          <cell r="C93" t="str">
            <v>15/12/2030</v>
          </cell>
          <cell r="D93">
            <v>235652.84</v>
          </cell>
          <cell r="G93">
            <v>1591.41</v>
          </cell>
          <cell r="H93">
            <v>1239.93</v>
          </cell>
          <cell r="J93">
            <v>65.98</v>
          </cell>
          <cell r="K93">
            <v>193.08</v>
          </cell>
          <cell r="M93">
            <v>0</v>
          </cell>
          <cell r="N93">
            <v>0</v>
          </cell>
          <cell r="P93">
            <v>3090.4</v>
          </cell>
        </row>
        <row r="94">
          <cell r="B94">
            <v>73</v>
          </cell>
          <cell r="C94" t="str">
            <v>15/01/2031</v>
          </cell>
          <cell r="D94">
            <v>234061.43</v>
          </cell>
          <cell r="G94">
            <v>1556.88</v>
          </cell>
          <cell r="H94">
            <v>1272.72</v>
          </cell>
          <cell r="J94">
            <v>67.72</v>
          </cell>
          <cell r="K94">
            <v>193.08</v>
          </cell>
          <cell r="M94">
            <v>0</v>
          </cell>
          <cell r="N94">
            <v>0</v>
          </cell>
          <cell r="P94">
            <v>3090.4</v>
          </cell>
        </row>
        <row r="95">
          <cell r="B95">
            <v>74</v>
          </cell>
          <cell r="C95" t="str">
            <v>15/02/2031</v>
          </cell>
          <cell r="D95">
            <v>232504.55</v>
          </cell>
          <cell r="G95">
            <v>1565.79</v>
          </cell>
          <cell r="H95">
            <v>1264.26</v>
          </cell>
          <cell r="J95">
            <v>67.27</v>
          </cell>
          <cell r="K95">
            <v>193.08</v>
          </cell>
          <cell r="M95">
            <v>0</v>
          </cell>
          <cell r="N95">
            <v>0</v>
          </cell>
          <cell r="P95">
            <v>3090.4</v>
          </cell>
        </row>
        <row r="96">
          <cell r="B96">
            <v>75</v>
          </cell>
          <cell r="C96" t="str">
            <v>15/03/2031</v>
          </cell>
          <cell r="D96">
            <v>230938.76</v>
          </cell>
          <cell r="G96">
            <v>1703.05</v>
          </cell>
          <cell r="H96">
            <v>1133.92</v>
          </cell>
          <cell r="J96">
            <v>60.35</v>
          </cell>
          <cell r="K96">
            <v>193.08</v>
          </cell>
          <cell r="M96">
            <v>0</v>
          </cell>
          <cell r="N96">
            <v>0</v>
          </cell>
          <cell r="P96">
            <v>3090.4</v>
          </cell>
        </row>
        <row r="97">
          <cell r="B97">
            <v>76</v>
          </cell>
          <cell r="C97" t="str">
            <v>15/04/2031</v>
          </cell>
          <cell r="D97">
            <v>229235.71</v>
          </cell>
          <cell r="G97">
            <v>1584.51</v>
          </cell>
          <cell r="H97">
            <v>1246.48</v>
          </cell>
          <cell r="J97">
            <v>66.33</v>
          </cell>
          <cell r="K97">
            <v>193.08</v>
          </cell>
          <cell r="M97">
            <v>0</v>
          </cell>
          <cell r="N97">
            <v>0</v>
          </cell>
          <cell r="P97">
            <v>3090.4</v>
          </cell>
        </row>
        <row r="98">
          <cell r="B98">
            <v>77</v>
          </cell>
          <cell r="C98" t="str">
            <v>15/05/2031</v>
          </cell>
          <cell r="D98">
            <v>227651.20000000001</v>
          </cell>
          <cell r="G98">
            <v>1635.75</v>
          </cell>
          <cell r="H98">
            <v>1197.83</v>
          </cell>
          <cell r="J98">
            <v>63.74</v>
          </cell>
          <cell r="K98">
            <v>193.08</v>
          </cell>
          <cell r="M98">
            <v>0</v>
          </cell>
          <cell r="N98">
            <v>0</v>
          </cell>
          <cell r="P98">
            <v>3090.4</v>
          </cell>
        </row>
        <row r="99">
          <cell r="B99">
            <v>78</v>
          </cell>
          <cell r="C99" t="str">
            <v>15/06/2031</v>
          </cell>
          <cell r="D99">
            <v>226015.45</v>
          </cell>
          <cell r="G99">
            <v>1602.96</v>
          </cell>
          <cell r="H99">
            <v>1228.97</v>
          </cell>
          <cell r="J99">
            <v>65.39</v>
          </cell>
          <cell r="K99">
            <v>193.08</v>
          </cell>
          <cell r="M99">
            <v>0</v>
          </cell>
          <cell r="N99">
            <v>0</v>
          </cell>
          <cell r="P99">
            <v>3090.4</v>
          </cell>
        </row>
        <row r="100">
          <cell r="B100">
            <v>79</v>
          </cell>
          <cell r="C100" t="str">
            <v>15/07/2031</v>
          </cell>
          <cell r="D100">
            <v>224412.49</v>
          </cell>
          <cell r="G100">
            <v>1653.69</v>
          </cell>
          <cell r="H100">
            <v>1180.79</v>
          </cell>
          <cell r="J100">
            <v>62.84</v>
          </cell>
          <cell r="K100">
            <v>193.08</v>
          </cell>
          <cell r="M100">
            <v>0</v>
          </cell>
          <cell r="N100">
            <v>0</v>
          </cell>
          <cell r="P100">
            <v>3090.4</v>
          </cell>
        </row>
        <row r="101">
          <cell r="B101">
            <v>80</v>
          </cell>
          <cell r="C101" t="str">
            <v>15/08/2031</v>
          </cell>
          <cell r="D101">
            <v>222758.8</v>
          </cell>
          <cell r="G101">
            <v>1621.61</v>
          </cell>
          <cell r="H101">
            <v>1211.26</v>
          </cell>
          <cell r="J101">
            <v>64.45</v>
          </cell>
          <cell r="K101">
            <v>193.08</v>
          </cell>
          <cell r="M101">
            <v>0</v>
          </cell>
          <cell r="N101">
            <v>0</v>
          </cell>
          <cell r="P101">
            <v>3090.4</v>
          </cell>
        </row>
        <row r="102">
          <cell r="B102">
            <v>81</v>
          </cell>
          <cell r="C102" t="str">
            <v>15/09/2031</v>
          </cell>
          <cell r="D102">
            <v>221137.19</v>
          </cell>
          <cell r="G102">
            <v>1630.89</v>
          </cell>
          <cell r="H102">
            <v>1202.45</v>
          </cell>
          <cell r="J102">
            <v>63.98</v>
          </cell>
          <cell r="K102">
            <v>193.08</v>
          </cell>
          <cell r="M102">
            <v>0</v>
          </cell>
          <cell r="N102">
            <v>0</v>
          </cell>
          <cell r="P102">
            <v>3090.4</v>
          </cell>
        </row>
        <row r="103">
          <cell r="B103">
            <v>82</v>
          </cell>
          <cell r="C103" t="str">
            <v>15/10/2031</v>
          </cell>
          <cell r="D103">
            <v>219506.3</v>
          </cell>
          <cell r="G103">
            <v>1680.88</v>
          </cell>
          <cell r="H103">
            <v>1154.98</v>
          </cell>
          <cell r="J103">
            <v>61.46</v>
          </cell>
          <cell r="K103">
            <v>193.08</v>
          </cell>
          <cell r="M103">
            <v>0</v>
          </cell>
          <cell r="N103">
            <v>0</v>
          </cell>
          <cell r="P103">
            <v>3090.4</v>
          </cell>
        </row>
        <row r="104">
          <cell r="B104">
            <v>83</v>
          </cell>
          <cell r="C104" t="str">
            <v>15/11/2031</v>
          </cell>
          <cell r="D104">
            <v>217825.42</v>
          </cell>
          <cell r="G104">
            <v>1649.86</v>
          </cell>
          <cell r="H104">
            <v>1184.44</v>
          </cell>
          <cell r="J104">
            <v>63.02</v>
          </cell>
          <cell r="K104">
            <v>193.08</v>
          </cell>
          <cell r="M104">
            <v>0</v>
          </cell>
          <cell r="N104">
            <v>0</v>
          </cell>
          <cell r="P104">
            <v>3090.4</v>
          </cell>
        </row>
        <row r="105">
          <cell r="B105">
            <v>84</v>
          </cell>
          <cell r="C105" t="str">
            <v>15/12/2031</v>
          </cell>
          <cell r="D105">
            <v>216175.56</v>
          </cell>
          <cell r="G105">
            <v>1699.34</v>
          </cell>
          <cell r="H105">
            <v>1137.45</v>
          </cell>
          <cell r="J105">
            <v>60.53</v>
          </cell>
          <cell r="K105">
            <v>193.08</v>
          </cell>
          <cell r="M105">
            <v>0</v>
          </cell>
          <cell r="N105">
            <v>0</v>
          </cell>
          <cell r="P105">
            <v>3090.4</v>
          </cell>
        </row>
        <row r="106">
          <cell r="B106">
            <v>85</v>
          </cell>
          <cell r="C106" t="str">
            <v>15/01/2032</v>
          </cell>
          <cell r="D106">
            <v>214476.22</v>
          </cell>
          <cell r="G106">
            <v>1669.03</v>
          </cell>
          <cell r="H106">
            <v>1166.23</v>
          </cell>
          <cell r="J106">
            <v>62.06</v>
          </cell>
          <cell r="K106">
            <v>193.08</v>
          </cell>
          <cell r="M106">
            <v>0</v>
          </cell>
          <cell r="N106">
            <v>0</v>
          </cell>
          <cell r="P106">
            <v>3090.4</v>
          </cell>
        </row>
        <row r="107">
          <cell r="B107">
            <v>86</v>
          </cell>
          <cell r="C107" t="str">
            <v>15/02/2032</v>
          </cell>
          <cell r="D107">
            <v>212807.19</v>
          </cell>
          <cell r="G107">
            <v>1678.6</v>
          </cell>
          <cell r="H107">
            <v>1157.1500000000001</v>
          </cell>
          <cell r="J107">
            <v>61.57</v>
          </cell>
          <cell r="K107">
            <v>193.08</v>
          </cell>
          <cell r="M107">
            <v>0</v>
          </cell>
          <cell r="N107">
            <v>0</v>
          </cell>
          <cell r="P107">
            <v>3090.4</v>
          </cell>
        </row>
        <row r="108">
          <cell r="B108">
            <v>87</v>
          </cell>
          <cell r="C108" t="str">
            <v>15/03/2032</v>
          </cell>
          <cell r="D108">
            <v>211128.59</v>
          </cell>
          <cell r="G108">
            <v>1766.4</v>
          </cell>
          <cell r="H108">
            <v>1073.77</v>
          </cell>
          <cell r="J108">
            <v>57.15</v>
          </cell>
          <cell r="K108">
            <v>193.08</v>
          </cell>
          <cell r="M108">
            <v>0</v>
          </cell>
          <cell r="N108">
            <v>0</v>
          </cell>
          <cell r="P108">
            <v>3090.4</v>
          </cell>
        </row>
        <row r="109">
          <cell r="B109">
            <v>88</v>
          </cell>
          <cell r="C109" t="str">
            <v>15/04/2032</v>
          </cell>
          <cell r="D109">
            <v>209362.19</v>
          </cell>
          <cell r="G109">
            <v>1698.32</v>
          </cell>
          <cell r="H109">
            <v>1138.42</v>
          </cell>
          <cell r="J109">
            <v>60.58</v>
          </cell>
          <cell r="K109">
            <v>193.08</v>
          </cell>
          <cell r="M109">
            <v>0</v>
          </cell>
          <cell r="N109">
            <v>0</v>
          </cell>
          <cell r="P109">
            <v>3090.4</v>
          </cell>
        </row>
        <row r="110">
          <cell r="B110">
            <v>89</v>
          </cell>
          <cell r="C110" t="str">
            <v>15/05/2032</v>
          </cell>
          <cell r="D110">
            <v>207663.87</v>
          </cell>
          <cell r="G110">
            <v>1746.51</v>
          </cell>
          <cell r="H110">
            <v>1092.6600000000001</v>
          </cell>
          <cell r="J110">
            <v>58.15</v>
          </cell>
          <cell r="K110">
            <v>193.08</v>
          </cell>
          <cell r="M110">
            <v>0</v>
          </cell>
          <cell r="N110">
            <v>0</v>
          </cell>
          <cell r="P110">
            <v>3090.4</v>
          </cell>
        </row>
        <row r="111">
          <cell r="B111">
            <v>90</v>
          </cell>
          <cell r="C111" t="str">
            <v>15/06/2032</v>
          </cell>
          <cell r="D111">
            <v>205917.36</v>
          </cell>
          <cell r="G111">
            <v>1718.05</v>
          </cell>
          <cell r="H111">
            <v>1119.69</v>
          </cell>
          <cell r="J111">
            <v>59.58</v>
          </cell>
          <cell r="K111">
            <v>193.08</v>
          </cell>
          <cell r="M111">
            <v>0</v>
          </cell>
          <cell r="N111">
            <v>0</v>
          </cell>
          <cell r="P111">
            <v>3090.4</v>
          </cell>
        </row>
        <row r="112">
          <cell r="B112">
            <v>91</v>
          </cell>
          <cell r="C112" t="str">
            <v>15/07/2032</v>
          </cell>
          <cell r="D112">
            <v>204199.31</v>
          </cell>
          <cell r="G112">
            <v>1765.71</v>
          </cell>
          <cell r="H112">
            <v>1074.43</v>
          </cell>
          <cell r="J112">
            <v>57.18</v>
          </cell>
          <cell r="K112">
            <v>193.08</v>
          </cell>
          <cell r="M112">
            <v>0</v>
          </cell>
          <cell r="N112">
            <v>0</v>
          </cell>
          <cell r="P112">
            <v>3090.4</v>
          </cell>
        </row>
        <row r="113">
          <cell r="B113">
            <v>92</v>
          </cell>
          <cell r="C113" t="str">
            <v>15/08/2032</v>
          </cell>
          <cell r="D113">
            <v>202433.6</v>
          </cell>
          <cell r="G113">
            <v>1738.01</v>
          </cell>
          <cell r="H113">
            <v>1100.74</v>
          </cell>
          <cell r="J113">
            <v>58.57</v>
          </cell>
          <cell r="K113">
            <v>193.08</v>
          </cell>
          <cell r="M113">
            <v>0</v>
          </cell>
          <cell r="N113">
            <v>0</v>
          </cell>
          <cell r="P113">
            <v>3090.4</v>
          </cell>
        </row>
        <row r="114">
          <cell r="B114">
            <v>93</v>
          </cell>
          <cell r="C114" t="str">
            <v>15/09/2032</v>
          </cell>
          <cell r="D114">
            <v>200695.59</v>
          </cell>
          <cell r="G114">
            <v>1747.96</v>
          </cell>
          <cell r="H114">
            <v>1091.29</v>
          </cell>
          <cell r="J114">
            <v>58.07</v>
          </cell>
          <cell r="K114">
            <v>193.08</v>
          </cell>
          <cell r="M114">
            <v>0</v>
          </cell>
          <cell r="N114">
            <v>0</v>
          </cell>
          <cell r="P114">
            <v>3090.4</v>
          </cell>
        </row>
        <row r="115">
          <cell r="B115">
            <v>94</v>
          </cell>
          <cell r="C115" t="str">
            <v>15/10/2032</v>
          </cell>
          <cell r="D115">
            <v>198947.63</v>
          </cell>
          <cell r="G115">
            <v>1794.81</v>
          </cell>
          <cell r="H115">
            <v>1046.8</v>
          </cell>
          <cell r="J115">
            <v>55.71</v>
          </cell>
          <cell r="K115">
            <v>193.08</v>
          </cell>
          <cell r="M115">
            <v>0</v>
          </cell>
          <cell r="N115">
            <v>0</v>
          </cell>
          <cell r="P115">
            <v>3090.4</v>
          </cell>
        </row>
        <row r="116">
          <cell r="B116">
            <v>95</v>
          </cell>
          <cell r="C116" t="str">
            <v>15/11/2032</v>
          </cell>
          <cell r="D116">
            <v>197152.82</v>
          </cell>
          <cell r="G116">
            <v>1768.25</v>
          </cell>
          <cell r="H116">
            <v>1072.03</v>
          </cell>
          <cell r="J116">
            <v>57.04</v>
          </cell>
          <cell r="K116">
            <v>193.08</v>
          </cell>
          <cell r="M116">
            <v>0</v>
          </cell>
          <cell r="N116">
            <v>0</v>
          </cell>
          <cell r="P116">
            <v>3090.4</v>
          </cell>
        </row>
        <row r="117">
          <cell r="B117">
            <v>96</v>
          </cell>
          <cell r="C117" t="str">
            <v>15/12/2032</v>
          </cell>
          <cell r="D117">
            <v>195384.57</v>
          </cell>
          <cell r="G117">
            <v>1814.56</v>
          </cell>
          <cell r="H117">
            <v>1028.05</v>
          </cell>
          <cell r="J117">
            <v>54.71</v>
          </cell>
          <cell r="K117">
            <v>193.08</v>
          </cell>
          <cell r="M117">
            <v>0</v>
          </cell>
          <cell r="N117">
            <v>0</v>
          </cell>
          <cell r="P117">
            <v>3090.4</v>
          </cell>
        </row>
        <row r="118">
          <cell r="B118">
            <v>97</v>
          </cell>
          <cell r="C118" t="str">
            <v>15/01/2033</v>
          </cell>
          <cell r="D118">
            <v>193570.01</v>
          </cell>
          <cell r="G118">
            <v>1788.76</v>
          </cell>
          <cell r="H118">
            <v>1052.55</v>
          </cell>
          <cell r="J118">
            <v>56.01</v>
          </cell>
          <cell r="K118">
            <v>193.08</v>
          </cell>
          <cell r="M118">
            <v>0</v>
          </cell>
          <cell r="N118">
            <v>0</v>
          </cell>
          <cell r="P118">
            <v>3090.4</v>
          </cell>
        </row>
        <row r="119">
          <cell r="B119">
            <v>98</v>
          </cell>
          <cell r="C119" t="str">
            <v>15/02/2033</v>
          </cell>
          <cell r="D119">
            <v>191781.25</v>
          </cell>
          <cell r="G119">
            <v>1799.01</v>
          </cell>
          <cell r="H119">
            <v>1042.82</v>
          </cell>
          <cell r="J119">
            <v>55.49</v>
          </cell>
          <cell r="K119">
            <v>193.08</v>
          </cell>
          <cell r="M119">
            <v>0</v>
          </cell>
          <cell r="N119">
            <v>0</v>
          </cell>
          <cell r="P119">
            <v>3090.4</v>
          </cell>
        </row>
        <row r="120">
          <cell r="B120">
            <v>99</v>
          </cell>
          <cell r="C120" t="str">
            <v>15/03/2033</v>
          </cell>
          <cell r="D120">
            <v>189982.24</v>
          </cell>
          <cell r="G120">
            <v>1914.85</v>
          </cell>
          <cell r="H120">
            <v>932.82</v>
          </cell>
          <cell r="J120">
            <v>49.65</v>
          </cell>
          <cell r="K120">
            <v>193.08</v>
          </cell>
          <cell r="M120">
            <v>0</v>
          </cell>
          <cell r="N120">
            <v>0</v>
          </cell>
          <cell r="P120">
            <v>3090.4</v>
          </cell>
        </row>
        <row r="121">
          <cell r="B121">
            <v>100</v>
          </cell>
          <cell r="C121" t="str">
            <v>15/04/2033</v>
          </cell>
          <cell r="D121">
            <v>188067.39</v>
          </cell>
          <cell r="G121">
            <v>1820.28</v>
          </cell>
          <cell r="H121">
            <v>1022.63</v>
          </cell>
          <cell r="J121">
            <v>54.41</v>
          </cell>
          <cell r="K121">
            <v>193.08</v>
          </cell>
          <cell r="M121">
            <v>0</v>
          </cell>
          <cell r="N121">
            <v>0</v>
          </cell>
          <cell r="P121">
            <v>3090.4</v>
          </cell>
        </row>
        <row r="122">
          <cell r="B122">
            <v>101</v>
          </cell>
          <cell r="C122" t="str">
            <v>15/05/2033</v>
          </cell>
          <cell r="D122">
            <v>186247.11</v>
          </cell>
          <cell r="G122">
            <v>1865.19</v>
          </cell>
          <cell r="H122">
            <v>979.98</v>
          </cell>
          <cell r="J122">
            <v>52.15</v>
          </cell>
          <cell r="K122">
            <v>193.08</v>
          </cell>
          <cell r="M122">
            <v>0</v>
          </cell>
          <cell r="N122">
            <v>0</v>
          </cell>
          <cell r="P122">
            <v>3090.4</v>
          </cell>
        </row>
        <row r="123">
          <cell r="B123">
            <v>102</v>
          </cell>
          <cell r="C123" t="str">
            <v>15/06/2033</v>
          </cell>
          <cell r="D123">
            <v>184381.92</v>
          </cell>
          <cell r="G123">
            <v>1841.38</v>
          </cell>
          <cell r="H123">
            <v>1002.59</v>
          </cell>
          <cell r="J123">
            <v>53.35</v>
          </cell>
          <cell r="K123">
            <v>193.08</v>
          </cell>
          <cell r="M123">
            <v>0</v>
          </cell>
          <cell r="N123">
            <v>0</v>
          </cell>
          <cell r="P123">
            <v>3090.4</v>
          </cell>
        </row>
        <row r="124">
          <cell r="B124">
            <v>103</v>
          </cell>
          <cell r="C124" t="str">
            <v>15/07/2033</v>
          </cell>
          <cell r="D124">
            <v>182540.54</v>
          </cell>
          <cell r="G124">
            <v>1885.74</v>
          </cell>
          <cell r="H124">
            <v>960.47</v>
          </cell>
          <cell r="J124">
            <v>51.11</v>
          </cell>
          <cell r="K124">
            <v>193.08</v>
          </cell>
          <cell r="M124">
            <v>0</v>
          </cell>
          <cell r="N124">
            <v>0</v>
          </cell>
          <cell r="P124">
            <v>3090.4</v>
          </cell>
        </row>
        <row r="125">
          <cell r="B125">
            <v>104</v>
          </cell>
          <cell r="C125" t="str">
            <v>15/08/2033</v>
          </cell>
          <cell r="D125">
            <v>180654.8</v>
          </cell>
          <cell r="G125">
            <v>1862.73</v>
          </cell>
          <cell r="H125">
            <v>982.32</v>
          </cell>
          <cell r="J125">
            <v>52.27</v>
          </cell>
          <cell r="K125">
            <v>193.08</v>
          </cell>
          <cell r="M125">
            <v>0</v>
          </cell>
          <cell r="N125">
            <v>0</v>
          </cell>
          <cell r="P125">
            <v>3090.4</v>
          </cell>
        </row>
        <row r="126">
          <cell r="B126">
            <v>105</v>
          </cell>
          <cell r="C126" t="str">
            <v>15/09/2033</v>
          </cell>
          <cell r="D126">
            <v>178792.07</v>
          </cell>
          <cell r="G126">
            <v>1873.4</v>
          </cell>
          <cell r="H126">
            <v>972.19</v>
          </cell>
          <cell r="J126">
            <v>51.73</v>
          </cell>
          <cell r="K126">
            <v>193.08</v>
          </cell>
          <cell r="M126">
            <v>0</v>
          </cell>
          <cell r="N126">
            <v>0</v>
          </cell>
          <cell r="P126">
            <v>3090.4</v>
          </cell>
        </row>
        <row r="127">
          <cell r="B127">
            <v>106</v>
          </cell>
          <cell r="C127" t="str">
            <v>15/10/2033</v>
          </cell>
          <cell r="D127">
            <v>176918.67</v>
          </cell>
          <cell r="G127">
            <v>1916.89</v>
          </cell>
          <cell r="H127">
            <v>930.89</v>
          </cell>
          <cell r="J127">
            <v>49.54</v>
          </cell>
          <cell r="K127">
            <v>193.08</v>
          </cell>
          <cell r="M127">
            <v>0</v>
          </cell>
          <cell r="N127">
            <v>0</v>
          </cell>
          <cell r="P127">
            <v>3090.4</v>
          </cell>
        </row>
        <row r="128">
          <cell r="B128">
            <v>107</v>
          </cell>
          <cell r="C128" t="str">
            <v>15/11/2033</v>
          </cell>
          <cell r="D128">
            <v>175001.78</v>
          </cell>
          <cell r="G128">
            <v>1895.11</v>
          </cell>
          <cell r="H128">
            <v>951.58</v>
          </cell>
          <cell r="J128">
            <v>50.63</v>
          </cell>
          <cell r="K128">
            <v>193.08</v>
          </cell>
          <cell r="M128">
            <v>0</v>
          </cell>
          <cell r="N128">
            <v>0</v>
          </cell>
          <cell r="P128">
            <v>3090.4</v>
          </cell>
        </row>
        <row r="129">
          <cell r="B129">
            <v>108</v>
          </cell>
          <cell r="C129" t="str">
            <v>15/12/2033</v>
          </cell>
          <cell r="D129">
            <v>173106.67</v>
          </cell>
          <cell r="G129">
            <v>1938.02</v>
          </cell>
          <cell r="H129">
            <v>910.83</v>
          </cell>
          <cell r="J129">
            <v>48.47</v>
          </cell>
          <cell r="K129">
            <v>193.08</v>
          </cell>
          <cell r="M129">
            <v>0</v>
          </cell>
          <cell r="N129">
            <v>0</v>
          </cell>
          <cell r="P129">
            <v>3090.4</v>
          </cell>
        </row>
        <row r="130">
          <cell r="B130">
            <v>109</v>
          </cell>
          <cell r="C130" t="str">
            <v>15/01/2034</v>
          </cell>
          <cell r="D130">
            <v>171168.65</v>
          </cell>
          <cell r="G130">
            <v>1917.06</v>
          </cell>
          <cell r="H130">
            <v>930.74</v>
          </cell>
          <cell r="J130">
            <v>49.52</v>
          </cell>
          <cell r="K130">
            <v>193.08</v>
          </cell>
          <cell r="M130">
            <v>0</v>
          </cell>
          <cell r="N130">
            <v>0</v>
          </cell>
          <cell r="P130">
            <v>3090.4</v>
          </cell>
        </row>
        <row r="131">
          <cell r="B131">
            <v>110</v>
          </cell>
          <cell r="C131" t="str">
            <v>15/02/2034</v>
          </cell>
          <cell r="D131">
            <v>169251.59</v>
          </cell>
          <cell r="G131">
            <v>1928.03</v>
          </cell>
          <cell r="H131">
            <v>920.32</v>
          </cell>
          <cell r="J131">
            <v>48.97</v>
          </cell>
          <cell r="K131">
            <v>193.08</v>
          </cell>
          <cell r="M131">
            <v>0</v>
          </cell>
          <cell r="N131">
            <v>0</v>
          </cell>
          <cell r="P131">
            <v>3090.4</v>
          </cell>
        </row>
        <row r="132">
          <cell r="B132">
            <v>111</v>
          </cell>
          <cell r="C132" t="str">
            <v>15/03/2034</v>
          </cell>
          <cell r="D132">
            <v>167323.56</v>
          </cell>
          <cell r="G132">
            <v>2032.02</v>
          </cell>
          <cell r="H132">
            <v>821.57</v>
          </cell>
          <cell r="J132">
            <v>43.73</v>
          </cell>
          <cell r="K132">
            <v>193.08</v>
          </cell>
          <cell r="M132">
            <v>0</v>
          </cell>
          <cell r="N132">
            <v>0</v>
          </cell>
          <cell r="P132">
            <v>3090.4</v>
          </cell>
        </row>
        <row r="133">
          <cell r="B133">
            <v>112</v>
          </cell>
          <cell r="C133" t="str">
            <v>15/04/2034</v>
          </cell>
          <cell r="D133">
            <v>165291.54</v>
          </cell>
          <cell r="G133">
            <v>1950.72</v>
          </cell>
          <cell r="H133">
            <v>898.78</v>
          </cell>
          <cell r="J133">
            <v>47.82</v>
          </cell>
          <cell r="K133">
            <v>193.08</v>
          </cell>
          <cell r="M133">
            <v>0</v>
          </cell>
          <cell r="N133">
            <v>0</v>
          </cell>
          <cell r="P133">
            <v>3090.4</v>
          </cell>
        </row>
        <row r="134">
          <cell r="B134">
            <v>113</v>
          </cell>
          <cell r="C134" t="str">
            <v>15/05/2034</v>
          </cell>
          <cell r="D134">
            <v>163340.82</v>
          </cell>
          <cell r="G134">
            <v>1992.13</v>
          </cell>
          <cell r="H134">
            <v>859.45</v>
          </cell>
          <cell r="J134">
            <v>45.74</v>
          </cell>
          <cell r="K134">
            <v>193.08</v>
          </cell>
          <cell r="M134">
            <v>0</v>
          </cell>
          <cell r="N134">
            <v>0</v>
          </cell>
          <cell r="P134">
            <v>3090.4</v>
          </cell>
        </row>
        <row r="135">
          <cell r="B135">
            <v>114</v>
          </cell>
          <cell r="C135" t="str">
            <v>15/06/2034</v>
          </cell>
          <cell r="D135">
            <v>161348.69</v>
          </cell>
          <cell r="G135">
            <v>1973.3</v>
          </cell>
          <cell r="H135">
            <v>877.34</v>
          </cell>
          <cell r="J135">
            <v>46.68</v>
          </cell>
          <cell r="K135">
            <v>193.08</v>
          </cell>
          <cell r="M135">
            <v>0</v>
          </cell>
          <cell r="N135">
            <v>0</v>
          </cell>
          <cell r="P135">
            <v>3090.4</v>
          </cell>
        </row>
        <row r="136">
          <cell r="B136">
            <v>115</v>
          </cell>
          <cell r="C136" t="str">
            <v>15/07/2034</v>
          </cell>
          <cell r="D136">
            <v>159375.39000000001</v>
          </cell>
          <cell r="G136">
            <v>2014.11</v>
          </cell>
          <cell r="H136">
            <v>838.58</v>
          </cell>
          <cell r="J136">
            <v>44.63</v>
          </cell>
          <cell r="K136">
            <v>193.08</v>
          </cell>
          <cell r="M136">
            <v>0</v>
          </cell>
          <cell r="N136">
            <v>0</v>
          </cell>
          <cell r="P136">
            <v>3090.4</v>
          </cell>
        </row>
        <row r="137">
          <cell r="B137">
            <v>116</v>
          </cell>
          <cell r="C137" t="str">
            <v>15/08/2034</v>
          </cell>
          <cell r="D137">
            <v>157361.28</v>
          </cell>
          <cell r="G137">
            <v>1996.13</v>
          </cell>
          <cell r="H137">
            <v>855.66</v>
          </cell>
          <cell r="J137">
            <v>45.53</v>
          </cell>
          <cell r="K137">
            <v>193.08</v>
          </cell>
          <cell r="M137">
            <v>0</v>
          </cell>
          <cell r="N137">
            <v>0</v>
          </cell>
          <cell r="P137">
            <v>3090.4</v>
          </cell>
        </row>
        <row r="138">
          <cell r="B138">
            <v>117</v>
          </cell>
          <cell r="C138" t="str">
            <v>15/09/2034</v>
          </cell>
          <cell r="D138">
            <v>155365.15</v>
          </cell>
          <cell r="G138">
            <v>2007.56</v>
          </cell>
          <cell r="H138">
            <v>844.81</v>
          </cell>
          <cell r="J138">
            <v>44.95</v>
          </cell>
          <cell r="K138">
            <v>193.08</v>
          </cell>
          <cell r="M138">
            <v>0</v>
          </cell>
          <cell r="N138">
            <v>0</v>
          </cell>
          <cell r="P138">
            <v>3090.4</v>
          </cell>
        </row>
        <row r="139">
          <cell r="B139">
            <v>118</v>
          </cell>
          <cell r="C139" t="str">
            <v>15/10/2034</v>
          </cell>
          <cell r="D139">
            <v>153357.59</v>
          </cell>
          <cell r="G139">
            <v>2047.46</v>
          </cell>
          <cell r="H139">
            <v>806.92</v>
          </cell>
          <cell r="J139">
            <v>42.94</v>
          </cell>
          <cell r="K139">
            <v>193.08</v>
          </cell>
          <cell r="M139">
            <v>0</v>
          </cell>
          <cell r="N139">
            <v>0</v>
          </cell>
          <cell r="P139">
            <v>3090.4</v>
          </cell>
        </row>
        <row r="140">
          <cell r="B140">
            <v>119</v>
          </cell>
          <cell r="C140" t="str">
            <v>15/11/2034</v>
          </cell>
          <cell r="D140">
            <v>151310.13</v>
          </cell>
          <cell r="G140">
            <v>2030.78</v>
          </cell>
          <cell r="H140">
            <v>822.76</v>
          </cell>
          <cell r="J140">
            <v>43.78</v>
          </cell>
          <cell r="K140">
            <v>193.08</v>
          </cell>
          <cell r="M140">
            <v>0</v>
          </cell>
          <cell r="N140">
            <v>0</v>
          </cell>
          <cell r="P140">
            <v>3090.4</v>
          </cell>
        </row>
        <row r="141">
          <cell r="B141">
            <v>120</v>
          </cell>
          <cell r="C141" t="str">
            <v>15/12/2034</v>
          </cell>
          <cell r="D141">
            <v>149279.35</v>
          </cell>
          <cell r="G141">
            <v>2070.06</v>
          </cell>
          <cell r="H141">
            <v>785.46</v>
          </cell>
          <cell r="J141">
            <v>41.8</v>
          </cell>
          <cell r="K141">
            <v>193.08</v>
          </cell>
          <cell r="M141">
            <v>0</v>
          </cell>
          <cell r="N141">
            <v>0</v>
          </cell>
          <cell r="P141">
            <v>3090.4</v>
          </cell>
        </row>
        <row r="142">
          <cell r="B142">
            <v>121</v>
          </cell>
          <cell r="C142" t="str">
            <v>15/01/2035</v>
          </cell>
          <cell r="D142">
            <v>147209.29</v>
          </cell>
          <cell r="G142">
            <v>2054.27</v>
          </cell>
          <cell r="H142">
            <v>800.46</v>
          </cell>
          <cell r="J142">
            <v>42.59</v>
          </cell>
          <cell r="K142">
            <v>193.08</v>
          </cell>
          <cell r="M142">
            <v>0</v>
          </cell>
          <cell r="N142">
            <v>0</v>
          </cell>
          <cell r="P142">
            <v>3090.4</v>
          </cell>
        </row>
        <row r="143">
          <cell r="B143">
            <v>122</v>
          </cell>
          <cell r="C143" t="str">
            <v>15/02/2035</v>
          </cell>
          <cell r="D143">
            <v>145155.01999999999</v>
          </cell>
          <cell r="G143">
            <v>2066.0300000000002</v>
          </cell>
          <cell r="H143">
            <v>789.29</v>
          </cell>
          <cell r="J143">
            <v>42</v>
          </cell>
          <cell r="K143">
            <v>193.08</v>
          </cell>
          <cell r="M143">
            <v>0</v>
          </cell>
          <cell r="N143">
            <v>0</v>
          </cell>
          <cell r="P143">
            <v>3090.4</v>
          </cell>
        </row>
        <row r="144">
          <cell r="B144">
            <v>123</v>
          </cell>
          <cell r="C144" t="str">
            <v>15/03/2035</v>
          </cell>
          <cell r="D144">
            <v>143088.99</v>
          </cell>
          <cell r="G144">
            <v>2157.36</v>
          </cell>
          <cell r="H144">
            <v>702.57</v>
          </cell>
          <cell r="J144">
            <v>37.39</v>
          </cell>
          <cell r="K144">
            <v>193.08</v>
          </cell>
          <cell r="M144">
            <v>0</v>
          </cell>
          <cell r="N144">
            <v>0</v>
          </cell>
          <cell r="P144">
            <v>3090.4</v>
          </cell>
        </row>
        <row r="145">
          <cell r="B145">
            <v>124</v>
          </cell>
          <cell r="C145" t="str">
            <v>15/04/2035</v>
          </cell>
          <cell r="D145">
            <v>140931.63</v>
          </cell>
          <cell r="G145">
            <v>2090.2199999999998</v>
          </cell>
          <cell r="H145">
            <v>766.32</v>
          </cell>
          <cell r="J145">
            <v>40.78</v>
          </cell>
          <cell r="K145">
            <v>193.08</v>
          </cell>
          <cell r="M145">
            <v>0</v>
          </cell>
          <cell r="N145">
            <v>0</v>
          </cell>
          <cell r="P145">
            <v>3090.4</v>
          </cell>
        </row>
        <row r="146">
          <cell r="B146">
            <v>125</v>
          </cell>
          <cell r="C146" t="str">
            <v>15/05/2035</v>
          </cell>
          <cell r="D146">
            <v>138841.41</v>
          </cell>
          <cell r="G146">
            <v>2127.9</v>
          </cell>
          <cell r="H146">
            <v>730.54</v>
          </cell>
          <cell r="J146">
            <v>38.880000000000003</v>
          </cell>
          <cell r="K146">
            <v>193.08</v>
          </cell>
          <cell r="M146">
            <v>0</v>
          </cell>
          <cell r="N146">
            <v>0</v>
          </cell>
          <cell r="P146">
            <v>3090.4</v>
          </cell>
        </row>
        <row r="147">
          <cell r="B147">
            <v>126</v>
          </cell>
          <cell r="C147" t="str">
            <v>15/06/2035</v>
          </cell>
          <cell r="D147">
            <v>136713.51</v>
          </cell>
          <cell r="G147">
            <v>2114.37</v>
          </cell>
          <cell r="H147">
            <v>743.39</v>
          </cell>
          <cell r="J147">
            <v>39.56</v>
          </cell>
          <cell r="K147">
            <v>193.08</v>
          </cell>
          <cell r="M147">
            <v>0</v>
          </cell>
          <cell r="N147">
            <v>0</v>
          </cell>
          <cell r="P147">
            <v>3090.4</v>
          </cell>
        </row>
        <row r="148">
          <cell r="B148">
            <v>127</v>
          </cell>
          <cell r="C148" t="str">
            <v>15/07/2035</v>
          </cell>
          <cell r="D148">
            <v>134599.14000000001</v>
          </cell>
          <cell r="G148">
            <v>2151.41</v>
          </cell>
          <cell r="H148">
            <v>708.22</v>
          </cell>
          <cell r="J148">
            <v>37.69</v>
          </cell>
          <cell r="K148">
            <v>193.08</v>
          </cell>
          <cell r="M148">
            <v>0</v>
          </cell>
          <cell r="N148">
            <v>0</v>
          </cell>
          <cell r="P148">
            <v>3090.4</v>
          </cell>
        </row>
        <row r="149">
          <cell r="B149">
            <v>128</v>
          </cell>
          <cell r="C149" t="str">
            <v>15/08/2035</v>
          </cell>
          <cell r="D149">
            <v>132447.73000000001</v>
          </cell>
          <cell r="G149">
            <v>2138.81</v>
          </cell>
          <cell r="H149">
            <v>720.19</v>
          </cell>
          <cell r="J149">
            <v>38.32</v>
          </cell>
          <cell r="K149">
            <v>193.08</v>
          </cell>
          <cell r="M149">
            <v>0</v>
          </cell>
          <cell r="N149">
            <v>0</v>
          </cell>
          <cell r="P149">
            <v>3090.4</v>
          </cell>
        </row>
        <row r="150">
          <cell r="B150">
            <v>129</v>
          </cell>
          <cell r="C150" t="str">
            <v>15/09/2035</v>
          </cell>
          <cell r="D150">
            <v>130308.92</v>
          </cell>
          <cell r="G150">
            <v>2151.06</v>
          </cell>
          <cell r="H150">
            <v>708.56</v>
          </cell>
          <cell r="J150">
            <v>37.700000000000003</v>
          </cell>
          <cell r="K150">
            <v>193.08</v>
          </cell>
          <cell r="M150">
            <v>0</v>
          </cell>
          <cell r="N150">
            <v>0</v>
          </cell>
          <cell r="P150">
            <v>3090.4</v>
          </cell>
        </row>
        <row r="151">
          <cell r="B151">
            <v>130</v>
          </cell>
          <cell r="C151" t="str">
            <v>15/10/2035</v>
          </cell>
          <cell r="D151">
            <v>128157.86</v>
          </cell>
          <cell r="G151">
            <v>2187.11</v>
          </cell>
          <cell r="H151">
            <v>674.33</v>
          </cell>
          <cell r="J151">
            <v>35.880000000000003</v>
          </cell>
          <cell r="K151">
            <v>193.08</v>
          </cell>
          <cell r="M151">
            <v>0</v>
          </cell>
          <cell r="N151">
            <v>0</v>
          </cell>
          <cell r="P151">
            <v>3090.4</v>
          </cell>
        </row>
        <row r="152">
          <cell r="B152">
            <v>131</v>
          </cell>
          <cell r="C152" t="str">
            <v>15/11/2035</v>
          </cell>
          <cell r="D152">
            <v>125970.75</v>
          </cell>
          <cell r="G152">
            <v>2175.9</v>
          </cell>
          <cell r="H152">
            <v>684.97</v>
          </cell>
          <cell r="J152">
            <v>36.450000000000003</v>
          </cell>
          <cell r="K152">
            <v>193.08</v>
          </cell>
          <cell r="M152">
            <v>0</v>
          </cell>
          <cell r="N152">
            <v>0</v>
          </cell>
          <cell r="P152">
            <v>3090.4</v>
          </cell>
        </row>
        <row r="153">
          <cell r="B153">
            <v>132</v>
          </cell>
          <cell r="C153" t="str">
            <v>15/12/2035</v>
          </cell>
          <cell r="D153">
            <v>123794.85</v>
          </cell>
          <cell r="G153">
            <v>2211.29</v>
          </cell>
          <cell r="H153">
            <v>651.37</v>
          </cell>
          <cell r="J153">
            <v>34.659999999999997</v>
          </cell>
          <cell r="K153">
            <v>193.08</v>
          </cell>
          <cell r="M153">
            <v>0</v>
          </cell>
          <cell r="N153">
            <v>0</v>
          </cell>
          <cell r="P153">
            <v>3090.4</v>
          </cell>
        </row>
        <row r="154">
          <cell r="B154">
            <v>133</v>
          </cell>
          <cell r="C154" t="str">
            <v>15/01/2036</v>
          </cell>
          <cell r="D154">
            <v>121583.56</v>
          </cell>
          <cell r="G154">
            <v>2201.02</v>
          </cell>
          <cell r="H154">
            <v>661.12</v>
          </cell>
          <cell r="J154">
            <v>35.18</v>
          </cell>
          <cell r="K154">
            <v>193.08</v>
          </cell>
          <cell r="M154">
            <v>0</v>
          </cell>
          <cell r="N154">
            <v>0</v>
          </cell>
          <cell r="P154">
            <v>3090.4</v>
          </cell>
        </row>
        <row r="155">
          <cell r="B155">
            <v>134</v>
          </cell>
          <cell r="C155" t="str">
            <v>15/02/2036</v>
          </cell>
          <cell r="D155">
            <v>119382.54</v>
          </cell>
          <cell r="G155">
            <v>2213.63</v>
          </cell>
          <cell r="H155">
            <v>649.15</v>
          </cell>
          <cell r="J155">
            <v>34.54</v>
          </cell>
          <cell r="K155">
            <v>193.08</v>
          </cell>
          <cell r="M155">
            <v>0</v>
          </cell>
          <cell r="N155">
            <v>0</v>
          </cell>
          <cell r="P155">
            <v>3090.4</v>
          </cell>
        </row>
        <row r="156">
          <cell r="B156">
            <v>135</v>
          </cell>
          <cell r="C156" t="str">
            <v>15/03/2036</v>
          </cell>
          <cell r="D156">
            <v>117168.91</v>
          </cell>
          <cell r="G156">
            <v>2269.71</v>
          </cell>
          <cell r="H156">
            <v>595.9</v>
          </cell>
          <cell r="J156">
            <v>31.71</v>
          </cell>
          <cell r="K156">
            <v>193.08</v>
          </cell>
          <cell r="M156">
            <v>0</v>
          </cell>
          <cell r="N156">
            <v>0</v>
          </cell>
          <cell r="P156">
            <v>3090.4</v>
          </cell>
        </row>
        <row r="157">
          <cell r="B157">
            <v>136</v>
          </cell>
          <cell r="C157" t="str">
            <v>15/04/2036</v>
          </cell>
          <cell r="D157">
            <v>114899.2</v>
          </cell>
          <cell r="G157">
            <v>2239.31</v>
          </cell>
          <cell r="H157">
            <v>624.77</v>
          </cell>
          <cell r="J157">
            <v>33.24</v>
          </cell>
          <cell r="K157">
            <v>193.08</v>
          </cell>
          <cell r="M157">
            <v>0</v>
          </cell>
          <cell r="N157">
            <v>0</v>
          </cell>
          <cell r="P157">
            <v>3090.4</v>
          </cell>
        </row>
        <row r="158">
          <cell r="B158">
            <v>137</v>
          </cell>
          <cell r="C158" t="str">
            <v>15/05/2036</v>
          </cell>
          <cell r="D158">
            <v>112659.89</v>
          </cell>
          <cell r="G158">
            <v>2273</v>
          </cell>
          <cell r="H158">
            <v>592.78</v>
          </cell>
          <cell r="J158">
            <v>31.54</v>
          </cell>
          <cell r="K158">
            <v>193.08</v>
          </cell>
          <cell r="M158">
            <v>0</v>
          </cell>
          <cell r="N158">
            <v>0</v>
          </cell>
          <cell r="P158">
            <v>3090.4</v>
          </cell>
        </row>
        <row r="159">
          <cell r="B159">
            <v>138</v>
          </cell>
          <cell r="C159" t="str">
            <v>15/06/2036</v>
          </cell>
          <cell r="D159">
            <v>110386.89</v>
          </cell>
          <cell r="G159">
            <v>2265.14</v>
          </cell>
          <cell r="H159">
            <v>600.24</v>
          </cell>
          <cell r="J159">
            <v>31.94</v>
          </cell>
          <cell r="K159">
            <v>193.08</v>
          </cell>
          <cell r="M159">
            <v>0</v>
          </cell>
          <cell r="N159">
            <v>0</v>
          </cell>
          <cell r="P159">
            <v>3090.4</v>
          </cell>
        </row>
        <row r="160">
          <cell r="B160">
            <v>139</v>
          </cell>
          <cell r="C160" t="str">
            <v>15/07/2036</v>
          </cell>
          <cell r="D160">
            <v>108121.75</v>
          </cell>
          <cell r="G160">
            <v>2298.15</v>
          </cell>
          <cell r="H160">
            <v>568.9</v>
          </cell>
          <cell r="J160">
            <v>30.27</v>
          </cell>
          <cell r="K160">
            <v>193.08</v>
          </cell>
          <cell r="M160">
            <v>0</v>
          </cell>
          <cell r="N160">
            <v>0</v>
          </cell>
          <cell r="P160">
            <v>3090.4</v>
          </cell>
        </row>
        <row r="161">
          <cell r="B161">
            <v>140</v>
          </cell>
          <cell r="C161" t="str">
            <v>15/08/2036</v>
          </cell>
          <cell r="D161">
            <v>105823.6</v>
          </cell>
          <cell r="G161">
            <v>2291.2800000000002</v>
          </cell>
          <cell r="H161">
            <v>575.41999999999996</v>
          </cell>
          <cell r="J161">
            <v>30.62</v>
          </cell>
          <cell r="K161">
            <v>193.08</v>
          </cell>
          <cell r="M161">
            <v>0</v>
          </cell>
          <cell r="N161">
            <v>0</v>
          </cell>
          <cell r="P161">
            <v>3090.4</v>
          </cell>
        </row>
        <row r="162">
          <cell r="B162">
            <v>141</v>
          </cell>
          <cell r="C162" t="str">
            <v>15/09/2036</v>
          </cell>
          <cell r="D162">
            <v>103532.32</v>
          </cell>
          <cell r="G162">
            <v>2304.4</v>
          </cell>
          <cell r="H162">
            <v>562.96</v>
          </cell>
          <cell r="J162">
            <v>29.96</v>
          </cell>
          <cell r="K162">
            <v>193.08</v>
          </cell>
          <cell r="M162">
            <v>0</v>
          </cell>
          <cell r="N162">
            <v>0</v>
          </cell>
          <cell r="P162">
            <v>3090.4</v>
          </cell>
        </row>
        <row r="163">
          <cell r="B163">
            <v>142</v>
          </cell>
          <cell r="C163" t="str">
            <v>15/10/2036</v>
          </cell>
          <cell r="D163">
            <v>101227.92</v>
          </cell>
          <cell r="G163">
            <v>2336.35</v>
          </cell>
          <cell r="H163">
            <v>532.63</v>
          </cell>
          <cell r="J163">
            <v>28.34</v>
          </cell>
          <cell r="K163">
            <v>193.08</v>
          </cell>
          <cell r="M163">
            <v>0</v>
          </cell>
          <cell r="N163">
            <v>0</v>
          </cell>
          <cell r="P163">
            <v>3090.4</v>
          </cell>
        </row>
        <row r="164">
          <cell r="B164">
            <v>143</v>
          </cell>
          <cell r="C164" t="str">
            <v>15/11/2036</v>
          </cell>
          <cell r="D164">
            <v>98891.57</v>
          </cell>
          <cell r="G164">
            <v>2330.98</v>
          </cell>
          <cell r="H164">
            <v>537.73</v>
          </cell>
          <cell r="J164">
            <v>28.61</v>
          </cell>
          <cell r="K164">
            <v>193.08</v>
          </cell>
          <cell r="M164">
            <v>0</v>
          </cell>
          <cell r="N164">
            <v>0</v>
          </cell>
          <cell r="P164">
            <v>3090.4</v>
          </cell>
        </row>
        <row r="165">
          <cell r="B165">
            <v>144</v>
          </cell>
          <cell r="C165" t="str">
            <v>15/12/2036</v>
          </cell>
          <cell r="D165">
            <v>96560.59</v>
          </cell>
          <cell r="G165">
            <v>2362.21</v>
          </cell>
          <cell r="H165">
            <v>508.07</v>
          </cell>
          <cell r="J165">
            <v>27.04</v>
          </cell>
          <cell r="K165">
            <v>193.08</v>
          </cell>
          <cell r="M165">
            <v>0</v>
          </cell>
          <cell r="N165">
            <v>0</v>
          </cell>
          <cell r="P165">
            <v>3090.4</v>
          </cell>
        </row>
        <row r="166">
          <cell r="B166">
            <v>145</v>
          </cell>
          <cell r="C166" t="str">
            <v>15/01/2037</v>
          </cell>
          <cell r="D166">
            <v>94198.38</v>
          </cell>
          <cell r="G166">
            <v>2357.86</v>
          </cell>
          <cell r="H166">
            <v>512.21</v>
          </cell>
          <cell r="J166">
            <v>27.25</v>
          </cell>
          <cell r="K166">
            <v>193.08</v>
          </cell>
          <cell r="M166">
            <v>0</v>
          </cell>
          <cell r="N166">
            <v>0</v>
          </cell>
          <cell r="P166">
            <v>3090.4</v>
          </cell>
        </row>
        <row r="167">
          <cell r="B167">
            <v>146</v>
          </cell>
          <cell r="C167" t="str">
            <v>15/02/2037</v>
          </cell>
          <cell r="D167">
            <v>91840.52</v>
          </cell>
          <cell r="G167">
            <v>2371.36</v>
          </cell>
          <cell r="H167">
            <v>499.39</v>
          </cell>
          <cell r="J167">
            <v>26.57</v>
          </cell>
          <cell r="K167">
            <v>193.08</v>
          </cell>
          <cell r="M167">
            <v>0</v>
          </cell>
          <cell r="N167">
            <v>0</v>
          </cell>
          <cell r="P167">
            <v>3090.4</v>
          </cell>
        </row>
        <row r="168">
          <cell r="B168">
            <v>147</v>
          </cell>
          <cell r="C168" t="str">
            <v>15/03/2037</v>
          </cell>
          <cell r="D168">
            <v>89469.16</v>
          </cell>
          <cell r="G168">
            <v>2434.64</v>
          </cell>
          <cell r="H168">
            <v>439.3</v>
          </cell>
          <cell r="J168">
            <v>23.38</v>
          </cell>
          <cell r="K168">
            <v>193.08</v>
          </cell>
          <cell r="M168">
            <v>0</v>
          </cell>
          <cell r="N168">
            <v>0</v>
          </cell>
          <cell r="P168">
            <v>3090.4</v>
          </cell>
        </row>
        <row r="169">
          <cell r="B169">
            <v>148</v>
          </cell>
          <cell r="C169" t="str">
            <v>15/04/2037</v>
          </cell>
          <cell r="D169">
            <v>87034.52</v>
          </cell>
          <cell r="G169">
            <v>2398.88</v>
          </cell>
          <cell r="H169">
            <v>473.26</v>
          </cell>
          <cell r="J169">
            <v>25.18</v>
          </cell>
          <cell r="K169">
            <v>193.08</v>
          </cell>
          <cell r="M169">
            <v>0</v>
          </cell>
          <cell r="N169">
            <v>0</v>
          </cell>
          <cell r="P169">
            <v>3090.4</v>
          </cell>
        </row>
        <row r="170">
          <cell r="B170">
            <v>149</v>
          </cell>
          <cell r="C170" t="str">
            <v>15/05/2037</v>
          </cell>
          <cell r="D170">
            <v>84635.64</v>
          </cell>
          <cell r="G170">
            <v>2428.29</v>
          </cell>
          <cell r="H170">
            <v>445.33</v>
          </cell>
          <cell r="J170">
            <v>23.7</v>
          </cell>
          <cell r="K170">
            <v>193.08</v>
          </cell>
          <cell r="M170">
            <v>0</v>
          </cell>
          <cell r="N170">
            <v>0</v>
          </cell>
          <cell r="P170">
            <v>3090.4</v>
          </cell>
        </row>
        <row r="171">
          <cell r="B171">
            <v>150</v>
          </cell>
          <cell r="C171" t="str">
            <v>15/06/2037</v>
          </cell>
          <cell r="D171">
            <v>82207.350000000006</v>
          </cell>
          <cell r="G171">
            <v>2426.52</v>
          </cell>
          <cell r="H171">
            <v>447.01</v>
          </cell>
          <cell r="J171">
            <v>23.79</v>
          </cell>
          <cell r="K171">
            <v>193.08</v>
          </cell>
          <cell r="M171">
            <v>0</v>
          </cell>
          <cell r="N171">
            <v>0</v>
          </cell>
          <cell r="P171">
            <v>3090.4</v>
          </cell>
        </row>
        <row r="172">
          <cell r="B172">
            <v>151</v>
          </cell>
          <cell r="C172" t="str">
            <v>15/07/2037</v>
          </cell>
          <cell r="D172">
            <v>79780.83</v>
          </cell>
          <cell r="G172">
            <v>2455.1999999999998</v>
          </cell>
          <cell r="H172">
            <v>419.78</v>
          </cell>
          <cell r="J172">
            <v>22.34</v>
          </cell>
          <cell r="K172">
            <v>193.08</v>
          </cell>
          <cell r="M172">
            <v>0</v>
          </cell>
          <cell r="N172">
            <v>0</v>
          </cell>
          <cell r="P172">
            <v>3090.4</v>
          </cell>
        </row>
        <row r="173">
          <cell r="B173">
            <v>152</v>
          </cell>
          <cell r="C173" t="str">
            <v>15/08/2037</v>
          </cell>
          <cell r="D173">
            <v>77325.63</v>
          </cell>
          <cell r="G173">
            <v>2454.4899999999998</v>
          </cell>
          <cell r="H173">
            <v>420.46</v>
          </cell>
          <cell r="J173">
            <v>22.37</v>
          </cell>
          <cell r="K173">
            <v>193.08</v>
          </cell>
          <cell r="M173">
            <v>0</v>
          </cell>
          <cell r="N173">
            <v>0</v>
          </cell>
          <cell r="P173">
            <v>3090.4</v>
          </cell>
        </row>
        <row r="174">
          <cell r="B174">
            <v>153</v>
          </cell>
          <cell r="C174" t="str">
            <v>15/09/2037</v>
          </cell>
          <cell r="D174">
            <v>74871.14</v>
          </cell>
          <cell r="G174">
            <v>2468.54</v>
          </cell>
          <cell r="H174">
            <v>407.12</v>
          </cell>
          <cell r="J174">
            <v>21.66</v>
          </cell>
          <cell r="K174">
            <v>193.08</v>
          </cell>
          <cell r="M174">
            <v>0</v>
          </cell>
          <cell r="N174">
            <v>0</v>
          </cell>
          <cell r="P174">
            <v>3090.4</v>
          </cell>
        </row>
        <row r="175">
          <cell r="B175">
            <v>154</v>
          </cell>
          <cell r="C175" t="str">
            <v>15/10/2037</v>
          </cell>
          <cell r="D175">
            <v>72402.600000000006</v>
          </cell>
          <cell r="G175">
            <v>2496.09</v>
          </cell>
          <cell r="H175">
            <v>380.96</v>
          </cell>
          <cell r="J175">
            <v>20.27</v>
          </cell>
          <cell r="K175">
            <v>193.08</v>
          </cell>
          <cell r="M175">
            <v>0</v>
          </cell>
          <cell r="N175">
            <v>0</v>
          </cell>
          <cell r="P175">
            <v>3090.4</v>
          </cell>
        </row>
        <row r="176">
          <cell r="B176">
            <v>155</v>
          </cell>
          <cell r="C176" t="str">
            <v>15/11/2037</v>
          </cell>
          <cell r="D176">
            <v>69906.509999999995</v>
          </cell>
          <cell r="G176">
            <v>2496.9699999999998</v>
          </cell>
          <cell r="H176">
            <v>380.12</v>
          </cell>
          <cell r="J176">
            <v>20.23</v>
          </cell>
          <cell r="K176">
            <v>193.08</v>
          </cell>
          <cell r="M176">
            <v>0</v>
          </cell>
          <cell r="N176">
            <v>0</v>
          </cell>
          <cell r="P176">
            <v>3090.4</v>
          </cell>
        </row>
        <row r="177">
          <cell r="B177">
            <v>156</v>
          </cell>
          <cell r="C177" t="str">
            <v>15/12/2037</v>
          </cell>
          <cell r="D177">
            <v>67409.539999999994</v>
          </cell>
          <cell r="G177">
            <v>2523.7600000000002</v>
          </cell>
          <cell r="H177">
            <v>354.69</v>
          </cell>
          <cell r="J177">
            <v>18.87</v>
          </cell>
          <cell r="K177">
            <v>193.08</v>
          </cell>
          <cell r="M177">
            <v>0</v>
          </cell>
          <cell r="N177">
            <v>0</v>
          </cell>
          <cell r="P177">
            <v>3090.4</v>
          </cell>
        </row>
        <row r="178">
          <cell r="B178">
            <v>157</v>
          </cell>
          <cell r="C178" t="str">
            <v>15/01/2038</v>
          </cell>
          <cell r="D178">
            <v>64885.78</v>
          </cell>
          <cell r="G178">
            <v>2525.73</v>
          </cell>
          <cell r="H178">
            <v>352.82</v>
          </cell>
          <cell r="J178">
            <v>18.77</v>
          </cell>
          <cell r="K178">
            <v>193.08</v>
          </cell>
          <cell r="M178">
            <v>0</v>
          </cell>
          <cell r="N178">
            <v>0</v>
          </cell>
          <cell r="P178">
            <v>3090.4</v>
          </cell>
        </row>
        <row r="179">
          <cell r="B179">
            <v>158</v>
          </cell>
          <cell r="C179" t="str">
            <v>15/02/2038</v>
          </cell>
          <cell r="D179">
            <v>62360.05</v>
          </cell>
          <cell r="G179">
            <v>2540.19</v>
          </cell>
          <cell r="H179">
            <v>339.09</v>
          </cell>
          <cell r="J179">
            <v>18.04</v>
          </cell>
          <cell r="K179">
            <v>193.08</v>
          </cell>
          <cell r="M179">
            <v>0</v>
          </cell>
          <cell r="N179">
            <v>0</v>
          </cell>
          <cell r="P179">
            <v>3090.4</v>
          </cell>
        </row>
        <row r="180">
          <cell r="B180">
            <v>159</v>
          </cell>
          <cell r="C180" t="str">
            <v>15/03/2038</v>
          </cell>
          <cell r="D180">
            <v>59819.86</v>
          </cell>
          <cell r="G180">
            <v>2587.9699999999998</v>
          </cell>
          <cell r="H180">
            <v>293.72000000000003</v>
          </cell>
          <cell r="J180">
            <v>15.63</v>
          </cell>
          <cell r="K180">
            <v>193.08</v>
          </cell>
          <cell r="M180">
            <v>0</v>
          </cell>
          <cell r="N180">
            <v>0</v>
          </cell>
          <cell r="P180">
            <v>3090.4</v>
          </cell>
        </row>
        <row r="181">
          <cell r="B181">
            <v>160</v>
          </cell>
          <cell r="C181" t="str">
            <v>15/04/2038</v>
          </cell>
          <cell r="D181">
            <v>57231.89</v>
          </cell>
          <cell r="G181">
            <v>2569.56</v>
          </cell>
          <cell r="H181">
            <v>311.2</v>
          </cell>
          <cell r="J181">
            <v>16.559999999999999</v>
          </cell>
          <cell r="K181">
            <v>193.08</v>
          </cell>
          <cell r="M181">
            <v>0</v>
          </cell>
          <cell r="N181">
            <v>0</v>
          </cell>
          <cell r="P181">
            <v>3090.4</v>
          </cell>
        </row>
        <row r="182">
          <cell r="B182">
            <v>161</v>
          </cell>
          <cell r="C182" t="str">
            <v>15/05/2038</v>
          </cell>
          <cell r="D182">
            <v>54662.33</v>
          </cell>
          <cell r="G182">
            <v>2594.39</v>
          </cell>
          <cell r="H182">
            <v>287.62</v>
          </cell>
          <cell r="J182">
            <v>15.31</v>
          </cell>
          <cell r="K182">
            <v>193.08</v>
          </cell>
          <cell r="M182">
            <v>0</v>
          </cell>
          <cell r="N182">
            <v>0</v>
          </cell>
          <cell r="P182">
            <v>3090.4</v>
          </cell>
        </row>
        <row r="183">
          <cell r="B183">
            <v>162</v>
          </cell>
          <cell r="C183" t="str">
            <v>15/06/2038</v>
          </cell>
          <cell r="D183">
            <v>52067.94</v>
          </cell>
          <cell r="G183">
            <v>2599.14</v>
          </cell>
          <cell r="H183">
            <v>283.12</v>
          </cell>
          <cell r="J183">
            <v>15.06</v>
          </cell>
          <cell r="K183">
            <v>193.08</v>
          </cell>
          <cell r="M183">
            <v>0</v>
          </cell>
          <cell r="N183">
            <v>0</v>
          </cell>
          <cell r="P183">
            <v>3090.4</v>
          </cell>
        </row>
        <row r="184">
          <cell r="B184">
            <v>163</v>
          </cell>
          <cell r="C184" t="str">
            <v>15/07/2038</v>
          </cell>
          <cell r="D184">
            <v>49468.800000000003</v>
          </cell>
          <cell r="G184">
            <v>2623.18</v>
          </cell>
          <cell r="H184">
            <v>260.29000000000002</v>
          </cell>
          <cell r="J184">
            <v>13.85</v>
          </cell>
          <cell r="K184">
            <v>193.08</v>
          </cell>
          <cell r="M184">
            <v>0</v>
          </cell>
          <cell r="N184">
            <v>0</v>
          </cell>
          <cell r="P184">
            <v>3090.4</v>
          </cell>
        </row>
        <row r="185">
          <cell r="B185">
            <v>164</v>
          </cell>
          <cell r="C185" t="str">
            <v>15/08/2038</v>
          </cell>
          <cell r="D185">
            <v>46845.62</v>
          </cell>
          <cell r="G185">
            <v>2629.04</v>
          </cell>
          <cell r="H185">
            <v>254.73</v>
          </cell>
          <cell r="J185">
            <v>13.55</v>
          </cell>
          <cell r="K185">
            <v>193.08</v>
          </cell>
          <cell r="M185">
            <v>0</v>
          </cell>
          <cell r="N185">
            <v>0</v>
          </cell>
          <cell r="P185">
            <v>3090.4</v>
          </cell>
        </row>
        <row r="186">
          <cell r="B186">
            <v>165</v>
          </cell>
          <cell r="C186" t="str">
            <v>15/09/2038</v>
          </cell>
          <cell r="D186">
            <v>44216.58</v>
          </cell>
          <cell r="G186">
            <v>2644.1</v>
          </cell>
          <cell r="H186">
            <v>240.43</v>
          </cell>
          <cell r="J186">
            <v>12.79</v>
          </cell>
          <cell r="K186">
            <v>193.08</v>
          </cell>
          <cell r="M186">
            <v>0</v>
          </cell>
          <cell r="N186">
            <v>0</v>
          </cell>
          <cell r="P186">
            <v>3090.4</v>
          </cell>
        </row>
        <row r="187">
          <cell r="B187">
            <v>166</v>
          </cell>
          <cell r="C187" t="str">
            <v>15/10/2038</v>
          </cell>
          <cell r="D187">
            <v>41572.480000000003</v>
          </cell>
          <cell r="G187">
            <v>2666.94</v>
          </cell>
          <cell r="H187">
            <v>218.74</v>
          </cell>
          <cell r="J187">
            <v>11.64</v>
          </cell>
          <cell r="K187">
            <v>193.08</v>
          </cell>
          <cell r="M187">
            <v>0</v>
          </cell>
          <cell r="N187">
            <v>0</v>
          </cell>
          <cell r="P187">
            <v>3090.4</v>
          </cell>
        </row>
        <row r="188">
          <cell r="B188">
            <v>167</v>
          </cell>
          <cell r="C188" t="str">
            <v>15/11/2038</v>
          </cell>
          <cell r="D188">
            <v>38905.54</v>
          </cell>
          <cell r="G188">
            <v>2674.51</v>
          </cell>
          <cell r="H188">
            <v>211.55</v>
          </cell>
          <cell r="J188">
            <v>11.26</v>
          </cell>
          <cell r="K188">
            <v>193.08</v>
          </cell>
          <cell r="M188">
            <v>0</v>
          </cell>
          <cell r="N188">
            <v>0</v>
          </cell>
          <cell r="P188">
            <v>3090.4</v>
          </cell>
        </row>
        <row r="189">
          <cell r="B189">
            <v>168</v>
          </cell>
          <cell r="C189" t="str">
            <v>15/12/2038</v>
          </cell>
          <cell r="D189">
            <v>36231.03</v>
          </cell>
          <cell r="G189">
            <v>2696.54</v>
          </cell>
          <cell r="H189">
            <v>190.64</v>
          </cell>
          <cell r="J189">
            <v>10.14</v>
          </cell>
          <cell r="K189">
            <v>193.08</v>
          </cell>
          <cell r="M189">
            <v>0</v>
          </cell>
          <cell r="N189">
            <v>0</v>
          </cell>
          <cell r="P189">
            <v>3090.4</v>
          </cell>
        </row>
        <row r="190">
          <cell r="B190">
            <v>169</v>
          </cell>
          <cell r="C190" t="str">
            <v>15/01/2039</v>
          </cell>
          <cell r="D190">
            <v>33534.49</v>
          </cell>
          <cell r="G190">
            <v>2705.27</v>
          </cell>
          <cell r="H190">
            <v>182.35</v>
          </cell>
          <cell r="J190">
            <v>9.6999999999999993</v>
          </cell>
          <cell r="K190">
            <v>193.08</v>
          </cell>
          <cell r="M190">
            <v>0</v>
          </cell>
          <cell r="N190">
            <v>0</v>
          </cell>
          <cell r="P190">
            <v>3090.4</v>
          </cell>
        </row>
        <row r="191">
          <cell r="B191">
            <v>170</v>
          </cell>
          <cell r="C191" t="str">
            <v>15/02/2039</v>
          </cell>
          <cell r="D191">
            <v>30829.22</v>
          </cell>
          <cell r="G191">
            <v>2720.76</v>
          </cell>
          <cell r="H191">
            <v>167.64</v>
          </cell>
          <cell r="J191">
            <v>8.92</v>
          </cell>
          <cell r="K191">
            <v>193.08</v>
          </cell>
          <cell r="M191">
            <v>0</v>
          </cell>
          <cell r="N191">
            <v>0</v>
          </cell>
          <cell r="P191">
            <v>3090.4</v>
          </cell>
        </row>
        <row r="192">
          <cell r="B192">
            <v>171</v>
          </cell>
          <cell r="C192" t="str">
            <v>15/03/2039</v>
          </cell>
          <cell r="D192">
            <v>28108.46</v>
          </cell>
          <cell r="G192">
            <v>2751.96</v>
          </cell>
          <cell r="H192">
            <v>138.01</v>
          </cell>
          <cell r="J192">
            <v>7.35</v>
          </cell>
          <cell r="K192">
            <v>193.08</v>
          </cell>
          <cell r="M192">
            <v>0</v>
          </cell>
          <cell r="N192">
            <v>0</v>
          </cell>
          <cell r="P192">
            <v>3090.4</v>
          </cell>
        </row>
        <row r="193">
          <cell r="B193">
            <v>172</v>
          </cell>
          <cell r="C193" t="str">
            <v>15/04/2039</v>
          </cell>
          <cell r="D193">
            <v>25356.5</v>
          </cell>
          <cell r="G193">
            <v>2752.1</v>
          </cell>
          <cell r="H193">
            <v>137.88</v>
          </cell>
          <cell r="J193">
            <v>7.34</v>
          </cell>
          <cell r="K193">
            <v>193.08</v>
          </cell>
          <cell r="M193">
            <v>0</v>
          </cell>
          <cell r="N193">
            <v>0</v>
          </cell>
          <cell r="P193">
            <v>3090.4</v>
          </cell>
        </row>
        <row r="194">
          <cell r="B194">
            <v>173</v>
          </cell>
          <cell r="C194" t="str">
            <v>15/05/2039</v>
          </cell>
          <cell r="D194">
            <v>22604.400000000001</v>
          </cell>
          <cell r="G194">
            <v>2772.05</v>
          </cell>
          <cell r="H194">
            <v>118.94</v>
          </cell>
          <cell r="J194">
            <v>6.33</v>
          </cell>
          <cell r="K194">
            <v>193.08</v>
          </cell>
          <cell r="M194">
            <v>0</v>
          </cell>
          <cell r="N194">
            <v>0</v>
          </cell>
          <cell r="P194">
            <v>3090.4</v>
          </cell>
        </row>
        <row r="195">
          <cell r="B195">
            <v>174</v>
          </cell>
          <cell r="C195" t="str">
            <v>15/06/2039</v>
          </cell>
          <cell r="D195">
            <v>19832.349999999999</v>
          </cell>
          <cell r="G195">
            <v>2783.74</v>
          </cell>
          <cell r="H195">
            <v>107.84</v>
          </cell>
          <cell r="J195">
            <v>5.74</v>
          </cell>
          <cell r="K195">
            <v>193.08</v>
          </cell>
          <cell r="M195">
            <v>0</v>
          </cell>
          <cell r="N195">
            <v>0</v>
          </cell>
          <cell r="P195">
            <v>3090.4</v>
          </cell>
        </row>
        <row r="196">
          <cell r="B196">
            <v>175</v>
          </cell>
          <cell r="C196" t="str">
            <v>15/07/2039</v>
          </cell>
          <cell r="D196">
            <v>17048.61</v>
          </cell>
          <cell r="G196">
            <v>2802.85</v>
          </cell>
          <cell r="H196">
            <v>89.7</v>
          </cell>
          <cell r="J196">
            <v>4.7699999999999996</v>
          </cell>
          <cell r="K196">
            <v>193.08</v>
          </cell>
          <cell r="M196">
            <v>0</v>
          </cell>
          <cell r="N196">
            <v>0</v>
          </cell>
          <cell r="P196">
            <v>3090.4</v>
          </cell>
        </row>
        <row r="197">
          <cell r="B197">
            <v>176</v>
          </cell>
          <cell r="C197" t="str">
            <v>15/08/2039</v>
          </cell>
          <cell r="D197">
            <v>14245.76</v>
          </cell>
          <cell r="G197">
            <v>2815.74</v>
          </cell>
          <cell r="H197">
            <v>77.459999999999994</v>
          </cell>
          <cell r="J197">
            <v>4.12</v>
          </cell>
          <cell r="K197">
            <v>193.08</v>
          </cell>
          <cell r="M197">
            <v>0</v>
          </cell>
          <cell r="N197">
            <v>0</v>
          </cell>
          <cell r="P197">
            <v>3090.4</v>
          </cell>
        </row>
        <row r="198">
          <cell r="B198">
            <v>177</v>
          </cell>
          <cell r="C198" t="str">
            <v>15/09/2039</v>
          </cell>
          <cell r="D198">
            <v>11430.02</v>
          </cell>
          <cell r="G198">
            <v>2831.86</v>
          </cell>
          <cell r="H198">
            <v>62.15</v>
          </cell>
          <cell r="J198">
            <v>3.31</v>
          </cell>
          <cell r="K198">
            <v>193.08</v>
          </cell>
          <cell r="M198">
            <v>0</v>
          </cell>
          <cell r="N198">
            <v>0</v>
          </cell>
          <cell r="P198">
            <v>3090.4</v>
          </cell>
        </row>
        <row r="199">
          <cell r="B199">
            <v>178</v>
          </cell>
          <cell r="C199" t="str">
            <v>15/10/2039</v>
          </cell>
          <cell r="D199">
            <v>8598.16</v>
          </cell>
          <cell r="G199">
            <v>2849.67</v>
          </cell>
          <cell r="H199">
            <v>45.24</v>
          </cell>
          <cell r="J199">
            <v>2.41</v>
          </cell>
          <cell r="K199">
            <v>193.08</v>
          </cell>
          <cell r="M199">
            <v>0</v>
          </cell>
          <cell r="N199">
            <v>0</v>
          </cell>
          <cell r="P199">
            <v>3090.4</v>
          </cell>
        </row>
        <row r="200">
          <cell r="B200">
            <v>179</v>
          </cell>
          <cell r="C200" t="str">
            <v>15/11/2039</v>
          </cell>
          <cell r="D200">
            <v>5748.49</v>
          </cell>
          <cell r="G200">
            <v>2864.4</v>
          </cell>
          <cell r="H200">
            <v>31.26</v>
          </cell>
          <cell r="J200">
            <v>1.66</v>
          </cell>
          <cell r="K200">
            <v>193.08</v>
          </cell>
          <cell r="M200">
            <v>0</v>
          </cell>
          <cell r="N200">
            <v>0</v>
          </cell>
          <cell r="P200">
            <v>3090.4</v>
          </cell>
        </row>
        <row r="201">
          <cell r="B201">
            <v>180</v>
          </cell>
          <cell r="C201" t="str">
            <v>15/12/2039</v>
          </cell>
          <cell r="D201">
            <v>2884.09</v>
          </cell>
          <cell r="G201">
            <v>2884.09</v>
          </cell>
          <cell r="H201">
            <v>15.18</v>
          </cell>
          <cell r="J201">
            <v>0.81</v>
          </cell>
          <cell r="K201">
            <v>193.08</v>
          </cell>
          <cell r="M201">
            <v>0</v>
          </cell>
          <cell r="N201">
            <v>0</v>
          </cell>
          <cell r="P201">
            <v>3093.16</v>
          </cell>
        </row>
        <row r="203">
          <cell r="D203" t="str">
            <v>Totales</v>
          </cell>
          <cell r="G203">
            <v>327563.25</v>
          </cell>
          <cell r="H203">
            <v>184157.61</v>
          </cell>
          <cell r="J203">
            <v>9799.5</v>
          </cell>
          <cell r="K203">
            <v>34754.400000000001</v>
          </cell>
          <cell r="M203">
            <v>0</v>
          </cell>
          <cell r="N203">
            <v>0</v>
          </cell>
          <cell r="P203">
            <v>556274.76</v>
          </cell>
        </row>
        <row r="206">
          <cell r="B206" t="str">
            <v>Nota: La simulación de cuotas es referencial, podría variar por cambios en la fecha de desembolso o cambios en el Tarifario del Banco.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Cuotas"/>
      <sheetName val="ZUÑIGA CALLA MIRIAM JAMILLY"/>
    </sheetNames>
    <sheetDataSet>
      <sheetData sheetId="0">
        <row r="8">
          <cell r="L8" t="str">
            <v>SOLES</v>
          </cell>
        </row>
        <row r="10">
          <cell r="F10">
            <v>354257.7</v>
          </cell>
          <cell r="L10">
            <v>8.8000000000000007</v>
          </cell>
        </row>
        <row r="11">
          <cell r="F11" t="str">
            <v>180</v>
          </cell>
          <cell r="L11" t="str">
            <v>0</v>
          </cell>
        </row>
        <row r="12">
          <cell r="F12" t="str">
            <v>24/01/2024</v>
          </cell>
          <cell r="L12" t="str">
            <v>23/02/2024</v>
          </cell>
        </row>
        <row r="13">
          <cell r="H13">
            <v>2.8000000000000001E-2</v>
          </cell>
        </row>
        <row r="15">
          <cell r="L15" t="str">
            <v>9.89</v>
          </cell>
        </row>
        <row r="16">
          <cell r="L16" t="str">
            <v>459800.00</v>
          </cell>
        </row>
        <row r="18">
          <cell r="C18" t="str">
            <v>Tipo de cuota</v>
          </cell>
          <cell r="E18" t="str">
            <v>:</v>
          </cell>
          <cell r="F18" t="str">
            <v>ORDINARIA</v>
          </cell>
        </row>
        <row r="21">
          <cell r="B21" t="str">
            <v>Nro Cuota</v>
          </cell>
          <cell r="C21" t="str">
            <v>Fecha Vencimiento</v>
          </cell>
          <cell r="D21" t="str">
            <v>Saldo</v>
          </cell>
          <cell r="G21" t="str">
            <v>Amortización</v>
          </cell>
          <cell r="H21" t="str">
            <v>Interes</v>
          </cell>
          <cell r="J21" t="str">
            <v>Seguro Desgravamen</v>
          </cell>
          <cell r="K21" t="str">
            <v>Seguro del Bien</v>
          </cell>
          <cell r="M21" t="str">
            <v>Comision</v>
          </cell>
          <cell r="N21" t="str">
            <v>Portes</v>
          </cell>
          <cell r="P21" t="str">
            <v>Cuota</v>
          </cell>
        </row>
        <row r="22">
          <cell r="B22">
            <v>1</v>
          </cell>
          <cell r="C22" t="str">
            <v>23/02/2024</v>
          </cell>
          <cell r="D22">
            <v>354257.7</v>
          </cell>
          <cell r="G22">
            <v>979.12</v>
          </cell>
          <cell r="H22">
            <v>2498.65</v>
          </cell>
          <cell r="J22">
            <v>99.19</v>
          </cell>
          <cell r="K22">
            <v>114.95</v>
          </cell>
          <cell r="M22">
            <v>0</v>
          </cell>
          <cell r="N22">
            <v>0</v>
          </cell>
          <cell r="P22">
            <v>3691.91</v>
          </cell>
        </row>
        <row r="23">
          <cell r="B23">
            <v>2</v>
          </cell>
          <cell r="C23" t="str">
            <v>23/03/2024</v>
          </cell>
          <cell r="D23">
            <v>353278.58</v>
          </cell>
          <cell r="G23">
            <v>1072.94</v>
          </cell>
          <cell r="H23">
            <v>2408.4</v>
          </cell>
          <cell r="J23">
            <v>95.62</v>
          </cell>
          <cell r="K23">
            <v>114.95</v>
          </cell>
          <cell r="M23">
            <v>0</v>
          </cell>
          <cell r="N23">
            <v>0</v>
          </cell>
          <cell r="P23">
            <v>3691.91</v>
          </cell>
        </row>
        <row r="24">
          <cell r="B24">
            <v>3</v>
          </cell>
          <cell r="C24" t="str">
            <v>23/04/2024</v>
          </cell>
          <cell r="D24">
            <v>352205.64</v>
          </cell>
          <cell r="G24">
            <v>907.78</v>
          </cell>
          <cell r="H24">
            <v>2567.2800000000002</v>
          </cell>
          <cell r="J24">
            <v>101.9</v>
          </cell>
          <cell r="K24">
            <v>114.95</v>
          </cell>
          <cell r="M24">
            <v>0</v>
          </cell>
          <cell r="N24">
            <v>0</v>
          </cell>
          <cell r="P24">
            <v>3691.91</v>
          </cell>
        </row>
        <row r="25">
          <cell r="B25">
            <v>4</v>
          </cell>
          <cell r="C25" t="str">
            <v>23/05/2024</v>
          </cell>
          <cell r="D25">
            <v>351297.86</v>
          </cell>
          <cell r="G25">
            <v>1000.83</v>
          </cell>
          <cell r="H25">
            <v>2477.77</v>
          </cell>
          <cell r="J25">
            <v>98.36</v>
          </cell>
          <cell r="K25">
            <v>114.95</v>
          </cell>
          <cell r="M25">
            <v>0</v>
          </cell>
          <cell r="N25">
            <v>0</v>
          </cell>
          <cell r="P25">
            <v>3691.91</v>
          </cell>
        </row>
        <row r="26">
          <cell r="B26">
            <v>5</v>
          </cell>
          <cell r="C26" t="str">
            <v>23/06/2024</v>
          </cell>
          <cell r="D26">
            <v>350297.03</v>
          </cell>
          <cell r="G26">
            <v>922.24</v>
          </cell>
          <cell r="H26">
            <v>2553.37</v>
          </cell>
          <cell r="J26">
            <v>101.35</v>
          </cell>
          <cell r="K26">
            <v>114.95</v>
          </cell>
          <cell r="M26">
            <v>0</v>
          </cell>
          <cell r="N26">
            <v>0</v>
          </cell>
          <cell r="P26">
            <v>3691.91</v>
          </cell>
        </row>
        <row r="27">
          <cell r="B27">
            <v>6</v>
          </cell>
          <cell r="C27" t="str">
            <v>23/07/2024</v>
          </cell>
          <cell r="D27">
            <v>349374.79</v>
          </cell>
          <cell r="G27">
            <v>1014.93</v>
          </cell>
          <cell r="H27">
            <v>2464.21</v>
          </cell>
          <cell r="J27">
            <v>97.82</v>
          </cell>
          <cell r="K27">
            <v>114.95</v>
          </cell>
          <cell r="M27">
            <v>0</v>
          </cell>
          <cell r="N27">
            <v>0</v>
          </cell>
          <cell r="P27">
            <v>3691.91</v>
          </cell>
        </row>
        <row r="28">
          <cell r="B28">
            <v>7</v>
          </cell>
          <cell r="C28" t="str">
            <v>23/08/2024</v>
          </cell>
          <cell r="D28">
            <v>348359.86</v>
          </cell>
          <cell r="G28">
            <v>936.92</v>
          </cell>
          <cell r="H28">
            <v>2539.25</v>
          </cell>
          <cell r="J28">
            <v>100.79</v>
          </cell>
          <cell r="K28">
            <v>114.95</v>
          </cell>
          <cell r="M28">
            <v>0</v>
          </cell>
          <cell r="N28">
            <v>0</v>
          </cell>
          <cell r="P28">
            <v>3691.91</v>
          </cell>
        </row>
        <row r="29">
          <cell r="B29">
            <v>8</v>
          </cell>
          <cell r="C29" t="str">
            <v>23/09/2024</v>
          </cell>
          <cell r="D29">
            <v>347422.94</v>
          </cell>
          <cell r="G29">
            <v>944.02</v>
          </cell>
          <cell r="H29">
            <v>2532.42</v>
          </cell>
          <cell r="J29">
            <v>100.52</v>
          </cell>
          <cell r="K29">
            <v>114.95</v>
          </cell>
          <cell r="M29">
            <v>0</v>
          </cell>
          <cell r="N29">
            <v>0</v>
          </cell>
          <cell r="P29">
            <v>3691.91</v>
          </cell>
        </row>
        <row r="30">
          <cell r="B30">
            <v>9</v>
          </cell>
          <cell r="C30" t="str">
            <v>23/10/2024</v>
          </cell>
          <cell r="D30">
            <v>346478.92</v>
          </cell>
          <cell r="G30">
            <v>1036.17</v>
          </cell>
          <cell r="H30">
            <v>2443.7800000000002</v>
          </cell>
          <cell r="J30">
            <v>97.01</v>
          </cell>
          <cell r="K30">
            <v>114.95</v>
          </cell>
          <cell r="M30">
            <v>0</v>
          </cell>
          <cell r="N30">
            <v>0</v>
          </cell>
          <cell r="P30">
            <v>3691.91</v>
          </cell>
        </row>
        <row r="31">
          <cell r="B31">
            <v>10</v>
          </cell>
          <cell r="C31" t="str">
            <v>23/11/2024</v>
          </cell>
          <cell r="D31">
            <v>345442.75</v>
          </cell>
          <cell r="G31">
            <v>959.03</v>
          </cell>
          <cell r="H31">
            <v>2517.98</v>
          </cell>
          <cell r="J31">
            <v>99.95</v>
          </cell>
          <cell r="K31">
            <v>114.95</v>
          </cell>
          <cell r="M31">
            <v>0</v>
          </cell>
          <cell r="N31">
            <v>0</v>
          </cell>
          <cell r="P31">
            <v>3691.91</v>
          </cell>
        </row>
        <row r="32">
          <cell r="B32">
            <v>11</v>
          </cell>
          <cell r="C32" t="str">
            <v>23/12/2024</v>
          </cell>
          <cell r="D32">
            <v>344483.72</v>
          </cell>
          <cell r="G32">
            <v>1050.79</v>
          </cell>
          <cell r="H32">
            <v>2429.71</v>
          </cell>
          <cell r="J32">
            <v>96.46</v>
          </cell>
          <cell r="K32">
            <v>114.95</v>
          </cell>
          <cell r="M32">
            <v>0</v>
          </cell>
          <cell r="N32">
            <v>0</v>
          </cell>
          <cell r="P32">
            <v>3691.91</v>
          </cell>
        </row>
        <row r="33">
          <cell r="B33">
            <v>12</v>
          </cell>
          <cell r="C33" t="str">
            <v>23/01/2025</v>
          </cell>
          <cell r="D33">
            <v>343432.93</v>
          </cell>
          <cell r="G33">
            <v>974.26</v>
          </cell>
          <cell r="H33">
            <v>2503.33</v>
          </cell>
          <cell r="J33">
            <v>99.37</v>
          </cell>
          <cell r="K33">
            <v>114.95</v>
          </cell>
          <cell r="M33">
            <v>0</v>
          </cell>
          <cell r="N33">
            <v>0</v>
          </cell>
          <cell r="P33">
            <v>3691.91</v>
          </cell>
        </row>
        <row r="34">
          <cell r="B34">
            <v>13</v>
          </cell>
          <cell r="C34" t="str">
            <v>23/02/2025</v>
          </cell>
          <cell r="D34">
            <v>342458.67</v>
          </cell>
          <cell r="G34">
            <v>981.65</v>
          </cell>
          <cell r="H34">
            <v>2496.23</v>
          </cell>
          <cell r="J34">
            <v>99.08</v>
          </cell>
          <cell r="K34">
            <v>114.95</v>
          </cell>
          <cell r="M34">
            <v>0</v>
          </cell>
          <cell r="N34">
            <v>0</v>
          </cell>
          <cell r="P34">
            <v>3691.91</v>
          </cell>
        </row>
        <row r="35">
          <cell r="B35">
            <v>14</v>
          </cell>
          <cell r="C35" t="str">
            <v>23/03/2025</v>
          </cell>
          <cell r="D35">
            <v>341477.02</v>
          </cell>
          <cell r="G35">
            <v>1240.31</v>
          </cell>
          <cell r="H35">
            <v>2247.41</v>
          </cell>
          <cell r="J35">
            <v>89.24</v>
          </cell>
          <cell r="K35">
            <v>114.95</v>
          </cell>
          <cell r="M35">
            <v>0</v>
          </cell>
          <cell r="N35">
            <v>0</v>
          </cell>
          <cell r="P35">
            <v>3691.91</v>
          </cell>
        </row>
        <row r="36">
          <cell r="B36">
            <v>15</v>
          </cell>
          <cell r="C36" t="str">
            <v>23/04/2025</v>
          </cell>
          <cell r="D36">
            <v>340236.71</v>
          </cell>
          <cell r="G36">
            <v>998.48</v>
          </cell>
          <cell r="H36">
            <v>2480.04</v>
          </cell>
          <cell r="J36">
            <v>98.44</v>
          </cell>
          <cell r="K36">
            <v>114.95</v>
          </cell>
          <cell r="M36">
            <v>0</v>
          </cell>
          <cell r="N36">
            <v>0</v>
          </cell>
          <cell r="P36">
            <v>3691.91</v>
          </cell>
        </row>
        <row r="37">
          <cell r="B37">
            <v>16</v>
          </cell>
          <cell r="C37" t="str">
            <v>23/05/2025</v>
          </cell>
          <cell r="D37">
            <v>339238.23</v>
          </cell>
          <cell r="G37">
            <v>1089.26</v>
          </cell>
          <cell r="H37">
            <v>2392.71</v>
          </cell>
          <cell r="J37">
            <v>94.99</v>
          </cell>
          <cell r="K37">
            <v>114.95</v>
          </cell>
          <cell r="M37">
            <v>0</v>
          </cell>
          <cell r="N37">
            <v>0</v>
          </cell>
          <cell r="P37">
            <v>3691.91</v>
          </cell>
        </row>
        <row r="38">
          <cell r="B38">
            <v>17</v>
          </cell>
          <cell r="C38" t="str">
            <v>23/06/2025</v>
          </cell>
          <cell r="D38">
            <v>338148.97</v>
          </cell>
          <cell r="G38">
            <v>1014.3</v>
          </cell>
          <cell r="H38">
            <v>2464.8200000000002</v>
          </cell>
          <cell r="J38">
            <v>97.84</v>
          </cell>
          <cell r="K38">
            <v>114.95</v>
          </cell>
          <cell r="M38">
            <v>0</v>
          </cell>
          <cell r="N38">
            <v>0</v>
          </cell>
          <cell r="P38">
            <v>3691.91</v>
          </cell>
        </row>
        <row r="39">
          <cell r="B39">
            <v>18</v>
          </cell>
          <cell r="C39" t="str">
            <v>23/07/2025</v>
          </cell>
          <cell r="D39">
            <v>337134.67</v>
          </cell>
          <cell r="G39">
            <v>1104.69</v>
          </cell>
          <cell r="H39">
            <v>2377.87</v>
          </cell>
          <cell r="J39">
            <v>94.4</v>
          </cell>
          <cell r="K39">
            <v>114.95</v>
          </cell>
          <cell r="M39">
            <v>0</v>
          </cell>
          <cell r="N39">
            <v>0</v>
          </cell>
          <cell r="P39">
            <v>3691.91</v>
          </cell>
        </row>
        <row r="40">
          <cell r="B40">
            <v>19</v>
          </cell>
          <cell r="C40" t="str">
            <v>23/08/2025</v>
          </cell>
          <cell r="D40">
            <v>336029.98</v>
          </cell>
          <cell r="G40">
            <v>1030.3699999999999</v>
          </cell>
          <cell r="H40">
            <v>2449.37</v>
          </cell>
          <cell r="J40">
            <v>97.22</v>
          </cell>
          <cell r="K40">
            <v>114.95</v>
          </cell>
          <cell r="M40">
            <v>0</v>
          </cell>
          <cell r="N40">
            <v>0</v>
          </cell>
          <cell r="P40">
            <v>3691.91</v>
          </cell>
        </row>
        <row r="41">
          <cell r="B41">
            <v>20</v>
          </cell>
          <cell r="C41" t="str">
            <v>23/09/2025</v>
          </cell>
          <cell r="D41">
            <v>334999.61</v>
          </cell>
          <cell r="G41">
            <v>1038.17</v>
          </cell>
          <cell r="H41">
            <v>2441.86</v>
          </cell>
          <cell r="J41">
            <v>96.93</v>
          </cell>
          <cell r="K41">
            <v>114.95</v>
          </cell>
          <cell r="M41">
            <v>0</v>
          </cell>
          <cell r="N41">
            <v>0</v>
          </cell>
          <cell r="P41">
            <v>3691.91</v>
          </cell>
        </row>
        <row r="42">
          <cell r="B42">
            <v>21</v>
          </cell>
          <cell r="C42" t="str">
            <v>23/10/2025</v>
          </cell>
          <cell r="D42">
            <v>333961.44</v>
          </cell>
          <cell r="G42">
            <v>1127.96</v>
          </cell>
          <cell r="H42">
            <v>2355.4899999999998</v>
          </cell>
          <cell r="J42">
            <v>93.51</v>
          </cell>
          <cell r="K42">
            <v>114.95</v>
          </cell>
          <cell r="M42">
            <v>0</v>
          </cell>
          <cell r="N42">
            <v>0</v>
          </cell>
          <cell r="P42">
            <v>3691.91</v>
          </cell>
        </row>
        <row r="43">
          <cell r="B43">
            <v>22</v>
          </cell>
          <cell r="C43" t="str">
            <v>23/11/2025</v>
          </cell>
          <cell r="D43">
            <v>332833.48</v>
          </cell>
          <cell r="G43">
            <v>1054.5899999999999</v>
          </cell>
          <cell r="H43">
            <v>2426.0700000000002</v>
          </cell>
          <cell r="J43">
            <v>96.3</v>
          </cell>
          <cell r="K43">
            <v>114.95</v>
          </cell>
          <cell r="M43">
            <v>0</v>
          </cell>
          <cell r="N43">
            <v>0</v>
          </cell>
          <cell r="P43">
            <v>3691.91</v>
          </cell>
        </row>
        <row r="44">
          <cell r="B44">
            <v>23</v>
          </cell>
          <cell r="C44" t="str">
            <v>23/12/2025</v>
          </cell>
          <cell r="D44">
            <v>331778.89</v>
          </cell>
          <cell r="G44">
            <v>1143.96</v>
          </cell>
          <cell r="H44">
            <v>2340.1</v>
          </cell>
          <cell r="J44">
            <v>92.9</v>
          </cell>
          <cell r="K44">
            <v>114.95</v>
          </cell>
          <cell r="M44">
            <v>0</v>
          </cell>
          <cell r="N44">
            <v>0</v>
          </cell>
          <cell r="P44">
            <v>3691.91</v>
          </cell>
        </row>
        <row r="45">
          <cell r="B45">
            <v>24</v>
          </cell>
          <cell r="C45" t="str">
            <v>23/01/2026</v>
          </cell>
          <cell r="D45">
            <v>330634.93</v>
          </cell>
          <cell r="G45">
            <v>1071.25</v>
          </cell>
          <cell r="H45">
            <v>2410.0500000000002</v>
          </cell>
          <cell r="J45">
            <v>95.66</v>
          </cell>
          <cell r="K45">
            <v>114.95</v>
          </cell>
          <cell r="M45">
            <v>0</v>
          </cell>
          <cell r="N45">
            <v>0</v>
          </cell>
          <cell r="P45">
            <v>3691.91</v>
          </cell>
        </row>
        <row r="46">
          <cell r="B46">
            <v>25</v>
          </cell>
          <cell r="C46" t="str">
            <v>23/02/2026</v>
          </cell>
          <cell r="D46">
            <v>329563.68</v>
          </cell>
          <cell r="G46">
            <v>1079.3699999999999</v>
          </cell>
          <cell r="H46">
            <v>2402.2399999999998</v>
          </cell>
          <cell r="J46">
            <v>95.35</v>
          </cell>
          <cell r="K46">
            <v>114.95</v>
          </cell>
          <cell r="M46">
            <v>0</v>
          </cell>
          <cell r="N46">
            <v>0</v>
          </cell>
          <cell r="P46">
            <v>3691.91</v>
          </cell>
        </row>
        <row r="47">
          <cell r="B47">
            <v>26</v>
          </cell>
          <cell r="C47" t="str">
            <v>23/03/2026</v>
          </cell>
          <cell r="D47">
            <v>328484.31</v>
          </cell>
          <cell r="G47">
            <v>1329.22</v>
          </cell>
          <cell r="H47">
            <v>2161.9</v>
          </cell>
          <cell r="J47">
            <v>85.84</v>
          </cell>
          <cell r="K47">
            <v>114.95</v>
          </cell>
          <cell r="M47">
            <v>0</v>
          </cell>
          <cell r="N47">
            <v>0</v>
          </cell>
          <cell r="P47">
            <v>3691.91</v>
          </cell>
        </row>
        <row r="48">
          <cell r="B48">
            <v>27</v>
          </cell>
          <cell r="C48" t="str">
            <v>23/04/2026</v>
          </cell>
          <cell r="D48">
            <v>327155.09000000003</v>
          </cell>
          <cell r="G48">
            <v>1097.6199999999999</v>
          </cell>
          <cell r="H48">
            <v>2384.6799999999998</v>
          </cell>
          <cell r="J48">
            <v>94.66</v>
          </cell>
          <cell r="K48">
            <v>114.95</v>
          </cell>
          <cell r="M48">
            <v>0</v>
          </cell>
          <cell r="N48">
            <v>0</v>
          </cell>
          <cell r="P48">
            <v>3691.91</v>
          </cell>
        </row>
        <row r="49">
          <cell r="B49">
            <v>28</v>
          </cell>
          <cell r="C49" t="str">
            <v>23/05/2026</v>
          </cell>
          <cell r="D49">
            <v>326057.46999999997</v>
          </cell>
          <cell r="G49">
            <v>1185.92</v>
          </cell>
          <cell r="H49">
            <v>2299.7399999999998</v>
          </cell>
          <cell r="J49">
            <v>91.3</v>
          </cell>
          <cell r="K49">
            <v>114.95</v>
          </cell>
          <cell r="M49">
            <v>0</v>
          </cell>
          <cell r="N49">
            <v>0</v>
          </cell>
          <cell r="P49">
            <v>3691.91</v>
          </cell>
        </row>
        <row r="50">
          <cell r="B50">
            <v>29</v>
          </cell>
          <cell r="C50" t="str">
            <v>23/06/2026</v>
          </cell>
          <cell r="D50">
            <v>324871.55</v>
          </cell>
          <cell r="G50">
            <v>1114.92</v>
          </cell>
          <cell r="H50">
            <v>2368.04</v>
          </cell>
          <cell r="J50">
            <v>94</v>
          </cell>
          <cell r="K50">
            <v>114.95</v>
          </cell>
          <cell r="M50">
            <v>0</v>
          </cell>
          <cell r="N50">
            <v>0</v>
          </cell>
          <cell r="P50">
            <v>3691.91</v>
          </cell>
        </row>
        <row r="51">
          <cell r="B51">
            <v>30</v>
          </cell>
          <cell r="C51" t="str">
            <v>23/07/2026</v>
          </cell>
          <cell r="D51">
            <v>323756.63</v>
          </cell>
          <cell r="G51">
            <v>1202.79</v>
          </cell>
          <cell r="H51">
            <v>2283.52</v>
          </cell>
          <cell r="J51">
            <v>90.65</v>
          </cell>
          <cell r="K51">
            <v>114.95</v>
          </cell>
          <cell r="M51">
            <v>0</v>
          </cell>
          <cell r="N51">
            <v>0</v>
          </cell>
          <cell r="P51">
            <v>3691.91</v>
          </cell>
        </row>
        <row r="52">
          <cell r="B52">
            <v>31</v>
          </cell>
          <cell r="C52" t="str">
            <v>23/08/2026</v>
          </cell>
          <cell r="D52">
            <v>322553.84000000003</v>
          </cell>
          <cell r="G52">
            <v>1132.49</v>
          </cell>
          <cell r="H52">
            <v>2351.14</v>
          </cell>
          <cell r="J52">
            <v>93.33</v>
          </cell>
          <cell r="K52">
            <v>114.95</v>
          </cell>
          <cell r="M52">
            <v>0</v>
          </cell>
          <cell r="N52">
            <v>0</v>
          </cell>
          <cell r="P52">
            <v>3691.91</v>
          </cell>
        </row>
        <row r="53">
          <cell r="B53">
            <v>32</v>
          </cell>
          <cell r="C53" t="str">
            <v>23/09/2026</v>
          </cell>
          <cell r="D53">
            <v>321421.34999999998</v>
          </cell>
          <cell r="G53">
            <v>1141.07</v>
          </cell>
          <cell r="H53">
            <v>2342.89</v>
          </cell>
          <cell r="J53">
            <v>93</v>
          </cell>
          <cell r="K53">
            <v>114.95</v>
          </cell>
          <cell r="M53">
            <v>0</v>
          </cell>
          <cell r="N53">
            <v>0</v>
          </cell>
          <cell r="P53">
            <v>3691.91</v>
          </cell>
        </row>
        <row r="54">
          <cell r="B54">
            <v>33</v>
          </cell>
          <cell r="C54" t="str">
            <v>23/10/2026</v>
          </cell>
          <cell r="D54">
            <v>320280.28000000003</v>
          </cell>
          <cell r="G54">
            <v>1228.28</v>
          </cell>
          <cell r="H54">
            <v>2259</v>
          </cell>
          <cell r="J54">
            <v>89.68</v>
          </cell>
          <cell r="K54">
            <v>114.95</v>
          </cell>
          <cell r="M54">
            <v>0</v>
          </cell>
          <cell r="N54">
            <v>0</v>
          </cell>
          <cell r="P54">
            <v>3691.91</v>
          </cell>
        </row>
        <row r="55">
          <cell r="B55">
            <v>34</v>
          </cell>
          <cell r="C55" t="str">
            <v>23/11/2026</v>
          </cell>
          <cell r="D55">
            <v>319052</v>
          </cell>
          <cell r="G55">
            <v>1159.03</v>
          </cell>
          <cell r="H55">
            <v>2325.62</v>
          </cell>
          <cell r="J55">
            <v>92.31</v>
          </cell>
          <cell r="K55">
            <v>114.95</v>
          </cell>
          <cell r="M55">
            <v>0</v>
          </cell>
          <cell r="N55">
            <v>0</v>
          </cell>
          <cell r="P55">
            <v>3691.91</v>
          </cell>
        </row>
        <row r="56">
          <cell r="B56">
            <v>35</v>
          </cell>
          <cell r="C56" t="str">
            <v>23/12/2026</v>
          </cell>
          <cell r="D56">
            <v>317892.96999999997</v>
          </cell>
          <cell r="G56">
            <v>1245.79</v>
          </cell>
          <cell r="H56">
            <v>2242.16</v>
          </cell>
          <cell r="J56">
            <v>89.01</v>
          </cell>
          <cell r="K56">
            <v>114.95</v>
          </cell>
          <cell r="M56">
            <v>0</v>
          </cell>
          <cell r="N56">
            <v>0</v>
          </cell>
          <cell r="P56">
            <v>3691.91</v>
          </cell>
        </row>
        <row r="57">
          <cell r="B57">
            <v>36</v>
          </cell>
          <cell r="C57" t="str">
            <v>23/01/2027</v>
          </cell>
          <cell r="D57">
            <v>316647.18</v>
          </cell>
          <cell r="G57">
            <v>1177.25</v>
          </cell>
          <cell r="H57">
            <v>2308.09</v>
          </cell>
          <cell r="J57">
            <v>91.62</v>
          </cell>
          <cell r="K57">
            <v>114.95</v>
          </cell>
          <cell r="M57">
            <v>0</v>
          </cell>
          <cell r="N57">
            <v>0</v>
          </cell>
          <cell r="P57">
            <v>3691.91</v>
          </cell>
        </row>
        <row r="58">
          <cell r="B58">
            <v>37</v>
          </cell>
          <cell r="C58" t="str">
            <v>23/02/2027</v>
          </cell>
          <cell r="D58">
            <v>315469.93</v>
          </cell>
          <cell r="G58">
            <v>1186.17</v>
          </cell>
          <cell r="H58">
            <v>2299.5100000000002</v>
          </cell>
          <cell r="J58">
            <v>91.28</v>
          </cell>
          <cell r="K58">
            <v>114.95</v>
          </cell>
          <cell r="M58">
            <v>0</v>
          </cell>
          <cell r="N58">
            <v>0</v>
          </cell>
          <cell r="P58">
            <v>3691.91</v>
          </cell>
        </row>
        <row r="59">
          <cell r="B59">
            <v>38</v>
          </cell>
          <cell r="C59" t="str">
            <v>23/03/2027</v>
          </cell>
          <cell r="D59">
            <v>314283.76</v>
          </cell>
          <cell r="G59">
            <v>1426.39</v>
          </cell>
          <cell r="H59">
            <v>2068.44</v>
          </cell>
          <cell r="J59">
            <v>82.13</v>
          </cell>
          <cell r="K59">
            <v>114.95</v>
          </cell>
          <cell r="M59">
            <v>0</v>
          </cell>
          <cell r="N59">
            <v>0</v>
          </cell>
          <cell r="P59">
            <v>3691.91</v>
          </cell>
        </row>
        <row r="60">
          <cell r="B60">
            <v>39</v>
          </cell>
          <cell r="C60" t="str">
            <v>23/04/2027</v>
          </cell>
          <cell r="D60">
            <v>312857.37</v>
          </cell>
          <cell r="G60">
            <v>1205.98</v>
          </cell>
          <cell r="H60">
            <v>2280.46</v>
          </cell>
          <cell r="J60">
            <v>90.52</v>
          </cell>
          <cell r="K60">
            <v>114.95</v>
          </cell>
          <cell r="M60">
            <v>0</v>
          </cell>
          <cell r="N60">
            <v>0</v>
          </cell>
          <cell r="P60">
            <v>3691.91</v>
          </cell>
        </row>
        <row r="61">
          <cell r="B61">
            <v>40</v>
          </cell>
          <cell r="C61" t="str">
            <v>23/05/2027</v>
          </cell>
          <cell r="D61">
            <v>311651.39</v>
          </cell>
          <cell r="G61">
            <v>1291.56</v>
          </cell>
          <cell r="H61">
            <v>2198.14</v>
          </cell>
          <cell r="J61">
            <v>87.26</v>
          </cell>
          <cell r="K61">
            <v>114.95</v>
          </cell>
          <cell r="M61">
            <v>0</v>
          </cell>
          <cell r="N61">
            <v>0</v>
          </cell>
          <cell r="P61">
            <v>3691.91</v>
          </cell>
        </row>
        <row r="62">
          <cell r="B62">
            <v>41</v>
          </cell>
          <cell r="C62" t="str">
            <v>23/06/2027</v>
          </cell>
          <cell r="D62">
            <v>310359.83</v>
          </cell>
          <cell r="G62">
            <v>1224.9000000000001</v>
          </cell>
          <cell r="H62">
            <v>2262.2600000000002</v>
          </cell>
          <cell r="J62">
            <v>89.8</v>
          </cell>
          <cell r="K62">
            <v>114.95</v>
          </cell>
          <cell r="M62">
            <v>0</v>
          </cell>
          <cell r="N62">
            <v>0</v>
          </cell>
          <cell r="P62">
            <v>3691.91</v>
          </cell>
        </row>
        <row r="63">
          <cell r="B63">
            <v>42</v>
          </cell>
          <cell r="C63" t="str">
            <v>23/07/2027</v>
          </cell>
          <cell r="D63">
            <v>309134.93</v>
          </cell>
          <cell r="G63">
            <v>1310.01</v>
          </cell>
          <cell r="H63">
            <v>2180.39</v>
          </cell>
          <cell r="J63">
            <v>86.56</v>
          </cell>
          <cell r="K63">
            <v>114.95</v>
          </cell>
          <cell r="M63">
            <v>0</v>
          </cell>
          <cell r="N63">
            <v>0</v>
          </cell>
          <cell r="P63">
            <v>3691.91</v>
          </cell>
        </row>
        <row r="64">
          <cell r="B64">
            <v>43</v>
          </cell>
          <cell r="C64" t="str">
            <v>23/08/2027</v>
          </cell>
          <cell r="D64">
            <v>307824.92</v>
          </cell>
          <cell r="G64">
            <v>1244.1199999999999</v>
          </cell>
          <cell r="H64">
            <v>2243.7800000000002</v>
          </cell>
          <cell r="J64">
            <v>89.06</v>
          </cell>
          <cell r="K64">
            <v>114.95</v>
          </cell>
          <cell r="M64">
            <v>0</v>
          </cell>
          <cell r="N64">
            <v>0</v>
          </cell>
          <cell r="P64">
            <v>3691.91</v>
          </cell>
        </row>
        <row r="65">
          <cell r="B65">
            <v>44</v>
          </cell>
          <cell r="C65" t="str">
            <v>23/09/2027</v>
          </cell>
          <cell r="D65">
            <v>306580.8</v>
          </cell>
          <cell r="G65">
            <v>1253.55</v>
          </cell>
          <cell r="H65">
            <v>2234.71</v>
          </cell>
          <cell r="J65">
            <v>88.7</v>
          </cell>
          <cell r="K65">
            <v>114.95</v>
          </cell>
          <cell r="M65">
            <v>0</v>
          </cell>
          <cell r="N65">
            <v>0</v>
          </cell>
          <cell r="P65">
            <v>3691.91</v>
          </cell>
        </row>
        <row r="66">
          <cell r="B66">
            <v>45</v>
          </cell>
          <cell r="C66" t="str">
            <v>23/10/2027</v>
          </cell>
          <cell r="D66">
            <v>305327.25</v>
          </cell>
          <cell r="G66">
            <v>1337.94</v>
          </cell>
          <cell r="H66">
            <v>2153.5300000000002</v>
          </cell>
          <cell r="J66">
            <v>85.49</v>
          </cell>
          <cell r="K66">
            <v>114.95</v>
          </cell>
          <cell r="M66">
            <v>0</v>
          </cell>
          <cell r="N66">
            <v>0</v>
          </cell>
          <cell r="P66">
            <v>3691.91</v>
          </cell>
        </row>
        <row r="67">
          <cell r="B67">
            <v>46</v>
          </cell>
          <cell r="C67" t="str">
            <v>23/11/2027</v>
          </cell>
          <cell r="D67">
            <v>303989.31</v>
          </cell>
          <cell r="G67">
            <v>1273.19</v>
          </cell>
          <cell r="H67">
            <v>2215.8200000000002</v>
          </cell>
          <cell r="J67">
            <v>87.95</v>
          </cell>
          <cell r="K67">
            <v>114.95</v>
          </cell>
          <cell r="M67">
            <v>0</v>
          </cell>
          <cell r="N67">
            <v>0</v>
          </cell>
          <cell r="P67">
            <v>3691.91</v>
          </cell>
        </row>
        <row r="68">
          <cell r="B68">
            <v>47</v>
          </cell>
          <cell r="C68" t="str">
            <v>23/12/2027</v>
          </cell>
          <cell r="D68">
            <v>302716.12</v>
          </cell>
          <cell r="G68">
            <v>1357.09</v>
          </cell>
          <cell r="H68">
            <v>2135.11</v>
          </cell>
          <cell r="J68">
            <v>84.76</v>
          </cell>
          <cell r="K68">
            <v>114.95</v>
          </cell>
          <cell r="M68">
            <v>0</v>
          </cell>
          <cell r="N68">
            <v>0</v>
          </cell>
          <cell r="P68">
            <v>3691.91</v>
          </cell>
        </row>
        <row r="69">
          <cell r="B69">
            <v>48</v>
          </cell>
          <cell r="C69" t="str">
            <v>23/01/2028</v>
          </cell>
          <cell r="D69">
            <v>301359.03000000003</v>
          </cell>
          <cell r="G69">
            <v>1293.1199999999999</v>
          </cell>
          <cell r="H69">
            <v>2196.65</v>
          </cell>
          <cell r="J69">
            <v>87.19</v>
          </cell>
          <cell r="K69">
            <v>114.95</v>
          </cell>
          <cell r="M69">
            <v>0</v>
          </cell>
          <cell r="N69">
            <v>0</v>
          </cell>
          <cell r="P69">
            <v>3691.91</v>
          </cell>
        </row>
        <row r="70">
          <cell r="B70">
            <v>49</v>
          </cell>
          <cell r="C70" t="str">
            <v>23/02/2028</v>
          </cell>
          <cell r="D70">
            <v>300065.90999999997</v>
          </cell>
          <cell r="G70">
            <v>1302.92</v>
          </cell>
          <cell r="H70">
            <v>2187.2199999999998</v>
          </cell>
          <cell r="J70">
            <v>86.82</v>
          </cell>
          <cell r="K70">
            <v>114.95</v>
          </cell>
          <cell r="M70">
            <v>0</v>
          </cell>
          <cell r="N70">
            <v>0</v>
          </cell>
          <cell r="P70">
            <v>3691.91</v>
          </cell>
        </row>
        <row r="71">
          <cell r="B71">
            <v>50</v>
          </cell>
          <cell r="C71" t="str">
            <v>23/03/2028</v>
          </cell>
          <cell r="D71">
            <v>298762.99</v>
          </cell>
          <cell r="G71">
            <v>1459.34</v>
          </cell>
          <cell r="H71">
            <v>2036.75</v>
          </cell>
          <cell r="J71">
            <v>80.87</v>
          </cell>
          <cell r="K71">
            <v>114.95</v>
          </cell>
          <cell r="M71">
            <v>0</v>
          </cell>
          <cell r="N71">
            <v>0</v>
          </cell>
          <cell r="P71">
            <v>3691.91</v>
          </cell>
        </row>
        <row r="72">
          <cell r="B72">
            <v>51</v>
          </cell>
          <cell r="C72" t="str">
            <v>23/04/2028</v>
          </cell>
          <cell r="D72">
            <v>297303.65000000002</v>
          </cell>
          <cell r="G72">
            <v>1323.85</v>
          </cell>
          <cell r="H72">
            <v>2167.09</v>
          </cell>
          <cell r="J72">
            <v>86.02</v>
          </cell>
          <cell r="K72">
            <v>114.95</v>
          </cell>
          <cell r="M72">
            <v>0</v>
          </cell>
          <cell r="N72">
            <v>0</v>
          </cell>
          <cell r="P72">
            <v>3691.91</v>
          </cell>
        </row>
        <row r="73">
          <cell r="B73">
            <v>52</v>
          </cell>
          <cell r="C73" t="str">
            <v>23/05/2028</v>
          </cell>
          <cell r="D73">
            <v>295979.8</v>
          </cell>
          <cell r="G73">
            <v>1406.49</v>
          </cell>
          <cell r="H73">
            <v>2087.6</v>
          </cell>
          <cell r="J73">
            <v>82.87</v>
          </cell>
          <cell r="K73">
            <v>114.95</v>
          </cell>
          <cell r="M73">
            <v>0</v>
          </cell>
          <cell r="N73">
            <v>0</v>
          </cell>
          <cell r="P73">
            <v>3691.91</v>
          </cell>
        </row>
        <row r="74">
          <cell r="B74">
            <v>53</v>
          </cell>
          <cell r="C74" t="str">
            <v>23/06/2028</v>
          </cell>
          <cell r="D74">
            <v>294573.31</v>
          </cell>
          <cell r="G74">
            <v>1344.54</v>
          </cell>
          <cell r="H74">
            <v>2147.19</v>
          </cell>
          <cell r="J74">
            <v>85.23</v>
          </cell>
          <cell r="K74">
            <v>114.95</v>
          </cell>
          <cell r="M74">
            <v>0</v>
          </cell>
          <cell r="N74">
            <v>0</v>
          </cell>
          <cell r="P74">
            <v>3691.91</v>
          </cell>
        </row>
        <row r="75">
          <cell r="B75">
            <v>54</v>
          </cell>
          <cell r="C75" t="str">
            <v>23/07/2028</v>
          </cell>
          <cell r="D75">
            <v>293228.77</v>
          </cell>
          <cell r="G75">
            <v>1426.66</v>
          </cell>
          <cell r="H75">
            <v>2068.1999999999998</v>
          </cell>
          <cell r="J75">
            <v>82.1</v>
          </cell>
          <cell r="K75">
            <v>114.95</v>
          </cell>
          <cell r="M75">
            <v>0</v>
          </cell>
          <cell r="N75">
            <v>0</v>
          </cell>
          <cell r="P75">
            <v>3691.91</v>
          </cell>
        </row>
        <row r="76">
          <cell r="B76">
            <v>55</v>
          </cell>
          <cell r="C76" t="str">
            <v>23/08/2028</v>
          </cell>
          <cell r="D76">
            <v>291802.11</v>
          </cell>
          <cell r="G76">
            <v>1365.54</v>
          </cell>
          <cell r="H76">
            <v>2126.9899999999998</v>
          </cell>
          <cell r="J76">
            <v>84.43</v>
          </cell>
          <cell r="K76">
            <v>114.95</v>
          </cell>
          <cell r="M76">
            <v>0</v>
          </cell>
          <cell r="N76">
            <v>0</v>
          </cell>
          <cell r="P76">
            <v>3691.91</v>
          </cell>
        </row>
        <row r="77">
          <cell r="B77">
            <v>56</v>
          </cell>
          <cell r="C77" t="str">
            <v>23/09/2028</v>
          </cell>
          <cell r="D77">
            <v>290436.57</v>
          </cell>
          <cell r="G77">
            <v>1375.9</v>
          </cell>
          <cell r="H77">
            <v>2117.0300000000002</v>
          </cell>
          <cell r="J77">
            <v>84.03</v>
          </cell>
          <cell r="K77">
            <v>114.95</v>
          </cell>
          <cell r="M77">
            <v>0</v>
          </cell>
          <cell r="N77">
            <v>0</v>
          </cell>
          <cell r="P77">
            <v>3691.91</v>
          </cell>
        </row>
        <row r="78">
          <cell r="B78">
            <v>57</v>
          </cell>
          <cell r="C78" t="str">
            <v>23/10/2028</v>
          </cell>
          <cell r="D78">
            <v>289060.67</v>
          </cell>
          <cell r="G78">
            <v>1457.22</v>
          </cell>
          <cell r="H78">
            <v>2038.8</v>
          </cell>
          <cell r="J78">
            <v>80.94</v>
          </cell>
          <cell r="K78">
            <v>114.95</v>
          </cell>
          <cell r="M78">
            <v>0</v>
          </cell>
          <cell r="N78">
            <v>0</v>
          </cell>
          <cell r="P78">
            <v>3691.91</v>
          </cell>
        </row>
        <row r="79">
          <cell r="B79">
            <v>58</v>
          </cell>
          <cell r="C79" t="str">
            <v>23/11/2028</v>
          </cell>
          <cell r="D79">
            <v>287603.45</v>
          </cell>
          <cell r="G79">
            <v>1397.37</v>
          </cell>
          <cell r="H79">
            <v>2096.38</v>
          </cell>
          <cell r="J79">
            <v>83.21</v>
          </cell>
          <cell r="K79">
            <v>114.95</v>
          </cell>
          <cell r="M79">
            <v>0</v>
          </cell>
          <cell r="N79">
            <v>0</v>
          </cell>
          <cell r="P79">
            <v>3691.91</v>
          </cell>
        </row>
        <row r="80">
          <cell r="B80">
            <v>59</v>
          </cell>
          <cell r="C80" t="str">
            <v>23/12/2028</v>
          </cell>
          <cell r="D80">
            <v>286206.08000000002</v>
          </cell>
          <cell r="G80">
            <v>1478.16</v>
          </cell>
          <cell r="H80">
            <v>2018.66</v>
          </cell>
          <cell r="J80">
            <v>80.14</v>
          </cell>
          <cell r="K80">
            <v>114.95</v>
          </cell>
          <cell r="M80">
            <v>0</v>
          </cell>
          <cell r="N80">
            <v>0</v>
          </cell>
          <cell r="P80">
            <v>3691.91</v>
          </cell>
        </row>
        <row r="81">
          <cell r="B81">
            <v>60</v>
          </cell>
          <cell r="C81" t="str">
            <v>23/01/2029</v>
          </cell>
          <cell r="D81">
            <v>284727.92</v>
          </cell>
          <cell r="G81">
            <v>1419.16</v>
          </cell>
          <cell r="H81">
            <v>2075.42</v>
          </cell>
          <cell r="J81">
            <v>82.38</v>
          </cell>
          <cell r="K81">
            <v>114.95</v>
          </cell>
          <cell r="M81">
            <v>0</v>
          </cell>
          <cell r="N81">
            <v>0</v>
          </cell>
          <cell r="P81">
            <v>3691.91</v>
          </cell>
        </row>
        <row r="82">
          <cell r="B82">
            <v>61</v>
          </cell>
          <cell r="C82" t="str">
            <v>23/02/2029</v>
          </cell>
          <cell r="D82">
            <v>283308.76</v>
          </cell>
          <cell r="G82">
            <v>1429.91</v>
          </cell>
          <cell r="H82">
            <v>2065.08</v>
          </cell>
          <cell r="J82">
            <v>81.97</v>
          </cell>
          <cell r="K82">
            <v>114.95</v>
          </cell>
          <cell r="M82">
            <v>0</v>
          </cell>
          <cell r="N82">
            <v>0</v>
          </cell>
          <cell r="P82">
            <v>3691.91</v>
          </cell>
        </row>
        <row r="83">
          <cell r="B83">
            <v>62</v>
          </cell>
          <cell r="C83" t="str">
            <v>23/03/2029</v>
          </cell>
          <cell r="D83">
            <v>281878.84999999998</v>
          </cell>
          <cell r="G83">
            <v>1648.13</v>
          </cell>
          <cell r="H83">
            <v>1855.17</v>
          </cell>
          <cell r="J83">
            <v>73.66</v>
          </cell>
          <cell r="K83">
            <v>114.95</v>
          </cell>
          <cell r="M83">
            <v>0</v>
          </cell>
          <cell r="N83">
            <v>0</v>
          </cell>
          <cell r="P83">
            <v>3691.91</v>
          </cell>
        </row>
        <row r="84">
          <cell r="B84">
            <v>63</v>
          </cell>
          <cell r="C84" t="str">
            <v>23/04/2029</v>
          </cell>
          <cell r="D84">
            <v>280230.71999999997</v>
          </cell>
          <cell r="G84">
            <v>1453.24</v>
          </cell>
          <cell r="H84">
            <v>2042.64</v>
          </cell>
          <cell r="J84">
            <v>81.08</v>
          </cell>
          <cell r="K84">
            <v>114.95</v>
          </cell>
          <cell r="M84">
            <v>0</v>
          </cell>
          <cell r="N84">
            <v>0</v>
          </cell>
          <cell r="P84">
            <v>3691.91</v>
          </cell>
        </row>
        <row r="85">
          <cell r="B85">
            <v>64</v>
          </cell>
          <cell r="C85" t="str">
            <v>23/05/2029</v>
          </cell>
          <cell r="D85">
            <v>278777.48</v>
          </cell>
          <cell r="G85">
            <v>1532.63</v>
          </cell>
          <cell r="H85">
            <v>1966.27</v>
          </cell>
          <cell r="J85">
            <v>78.06</v>
          </cell>
          <cell r="K85">
            <v>114.95</v>
          </cell>
          <cell r="M85">
            <v>0</v>
          </cell>
          <cell r="N85">
            <v>0</v>
          </cell>
          <cell r="P85">
            <v>3691.91</v>
          </cell>
        </row>
        <row r="86">
          <cell r="B86">
            <v>65</v>
          </cell>
          <cell r="C86" t="str">
            <v>23/06/2029</v>
          </cell>
          <cell r="D86">
            <v>277244.84999999998</v>
          </cell>
          <cell r="G86">
            <v>1475.86</v>
          </cell>
          <cell r="H86">
            <v>2020.88</v>
          </cell>
          <cell r="J86">
            <v>80.22</v>
          </cell>
          <cell r="K86">
            <v>114.95</v>
          </cell>
          <cell r="M86">
            <v>0</v>
          </cell>
          <cell r="N86">
            <v>0</v>
          </cell>
          <cell r="P86">
            <v>3691.91</v>
          </cell>
        </row>
        <row r="87">
          <cell r="B87">
            <v>66</v>
          </cell>
          <cell r="C87" t="str">
            <v>23/07/2029</v>
          </cell>
          <cell r="D87">
            <v>275768.99</v>
          </cell>
          <cell r="G87">
            <v>1554.69</v>
          </cell>
          <cell r="H87">
            <v>1945.05</v>
          </cell>
          <cell r="J87">
            <v>77.22</v>
          </cell>
          <cell r="K87">
            <v>114.95</v>
          </cell>
          <cell r="M87">
            <v>0</v>
          </cell>
          <cell r="N87">
            <v>0</v>
          </cell>
          <cell r="P87">
            <v>3691.91</v>
          </cell>
        </row>
        <row r="88">
          <cell r="B88">
            <v>67</v>
          </cell>
          <cell r="C88" t="str">
            <v>23/08/2029</v>
          </cell>
          <cell r="D88">
            <v>274214.3</v>
          </cell>
          <cell r="G88">
            <v>1498.83</v>
          </cell>
          <cell r="H88">
            <v>1998.79</v>
          </cell>
          <cell r="J88">
            <v>79.34</v>
          </cell>
          <cell r="K88">
            <v>114.95</v>
          </cell>
          <cell r="M88">
            <v>0</v>
          </cell>
          <cell r="N88">
            <v>0</v>
          </cell>
          <cell r="P88">
            <v>3691.91</v>
          </cell>
        </row>
        <row r="89">
          <cell r="B89">
            <v>68</v>
          </cell>
          <cell r="C89" t="str">
            <v>23/09/2029</v>
          </cell>
          <cell r="D89">
            <v>272715.46999999997</v>
          </cell>
          <cell r="G89">
            <v>1510.19</v>
          </cell>
          <cell r="H89">
            <v>1987.86</v>
          </cell>
          <cell r="J89">
            <v>78.91</v>
          </cell>
          <cell r="K89">
            <v>114.95</v>
          </cell>
          <cell r="M89">
            <v>0</v>
          </cell>
          <cell r="N89">
            <v>0</v>
          </cell>
          <cell r="P89">
            <v>3691.91</v>
          </cell>
        </row>
        <row r="90">
          <cell r="B90">
            <v>69</v>
          </cell>
          <cell r="C90" t="str">
            <v>23/10/2029</v>
          </cell>
          <cell r="D90">
            <v>271205.28000000003</v>
          </cell>
          <cell r="G90">
            <v>1588.16</v>
          </cell>
          <cell r="H90">
            <v>1912.86</v>
          </cell>
          <cell r="J90">
            <v>75.94</v>
          </cell>
          <cell r="K90">
            <v>114.95</v>
          </cell>
          <cell r="M90">
            <v>0</v>
          </cell>
          <cell r="N90">
            <v>0</v>
          </cell>
          <cell r="P90">
            <v>3691.91</v>
          </cell>
        </row>
        <row r="91">
          <cell r="B91">
            <v>70</v>
          </cell>
          <cell r="C91" t="str">
            <v>23/11/2029</v>
          </cell>
          <cell r="D91">
            <v>269617.12</v>
          </cell>
          <cell r="G91">
            <v>1533.67</v>
          </cell>
          <cell r="H91">
            <v>1965.28</v>
          </cell>
          <cell r="J91">
            <v>78.010000000000005</v>
          </cell>
          <cell r="K91">
            <v>114.95</v>
          </cell>
          <cell r="M91">
            <v>0</v>
          </cell>
          <cell r="N91">
            <v>0</v>
          </cell>
          <cell r="P91">
            <v>3691.91</v>
          </cell>
        </row>
        <row r="92">
          <cell r="B92">
            <v>71</v>
          </cell>
          <cell r="C92" t="str">
            <v>23/12/2029</v>
          </cell>
          <cell r="D92">
            <v>268083.45</v>
          </cell>
          <cell r="G92">
            <v>1611.06</v>
          </cell>
          <cell r="H92">
            <v>1890.84</v>
          </cell>
          <cell r="J92">
            <v>75.06</v>
          </cell>
          <cell r="K92">
            <v>114.95</v>
          </cell>
          <cell r="M92">
            <v>0</v>
          </cell>
          <cell r="N92">
            <v>0</v>
          </cell>
          <cell r="P92">
            <v>3691.91</v>
          </cell>
        </row>
        <row r="93">
          <cell r="B93">
            <v>72</v>
          </cell>
          <cell r="C93" t="str">
            <v>23/01/2030</v>
          </cell>
          <cell r="D93">
            <v>266472.39</v>
          </cell>
          <cell r="G93">
            <v>1557.5</v>
          </cell>
          <cell r="H93">
            <v>1942.36</v>
          </cell>
          <cell r="J93">
            <v>77.099999999999994</v>
          </cell>
          <cell r="K93">
            <v>114.95</v>
          </cell>
          <cell r="M93">
            <v>0</v>
          </cell>
          <cell r="N93">
            <v>0</v>
          </cell>
          <cell r="P93">
            <v>3691.91</v>
          </cell>
        </row>
        <row r="94">
          <cell r="B94">
            <v>73</v>
          </cell>
          <cell r="C94" t="str">
            <v>23/02/2030</v>
          </cell>
          <cell r="D94">
            <v>264914.89</v>
          </cell>
          <cell r="G94">
            <v>1569.31</v>
          </cell>
          <cell r="H94">
            <v>1931</v>
          </cell>
          <cell r="J94">
            <v>76.650000000000006</v>
          </cell>
          <cell r="K94">
            <v>114.95</v>
          </cell>
          <cell r="M94">
            <v>0</v>
          </cell>
          <cell r="N94">
            <v>0</v>
          </cell>
          <cell r="P94">
            <v>3691.91</v>
          </cell>
        </row>
        <row r="95">
          <cell r="B95">
            <v>74</v>
          </cell>
          <cell r="C95" t="str">
            <v>23/03/2030</v>
          </cell>
          <cell r="D95">
            <v>263345.58</v>
          </cell>
          <cell r="G95">
            <v>1774.95</v>
          </cell>
          <cell r="H95">
            <v>1733.19</v>
          </cell>
          <cell r="J95">
            <v>68.819999999999993</v>
          </cell>
          <cell r="K95">
            <v>114.95</v>
          </cell>
          <cell r="M95">
            <v>0</v>
          </cell>
          <cell r="N95">
            <v>0</v>
          </cell>
          <cell r="P95">
            <v>3691.91</v>
          </cell>
        </row>
        <row r="96">
          <cell r="B96">
            <v>75</v>
          </cell>
          <cell r="C96" t="str">
            <v>23/04/2030</v>
          </cell>
          <cell r="D96">
            <v>261570.63</v>
          </cell>
          <cell r="G96">
            <v>1594.65</v>
          </cell>
          <cell r="H96">
            <v>1906.63</v>
          </cell>
          <cell r="J96">
            <v>75.680000000000007</v>
          </cell>
          <cell r="K96">
            <v>114.95</v>
          </cell>
          <cell r="M96">
            <v>0</v>
          </cell>
          <cell r="N96">
            <v>0</v>
          </cell>
          <cell r="P96">
            <v>3691.91</v>
          </cell>
        </row>
        <row r="97">
          <cell r="B97">
            <v>76</v>
          </cell>
          <cell r="C97" t="str">
            <v>23/05/2030</v>
          </cell>
          <cell r="D97">
            <v>259975.98</v>
          </cell>
          <cell r="G97">
            <v>1670.51</v>
          </cell>
          <cell r="H97">
            <v>1833.66</v>
          </cell>
          <cell r="J97">
            <v>72.790000000000006</v>
          </cell>
          <cell r="K97">
            <v>114.95</v>
          </cell>
          <cell r="M97">
            <v>0</v>
          </cell>
          <cell r="N97">
            <v>0</v>
          </cell>
          <cell r="P97">
            <v>3691.91</v>
          </cell>
        </row>
        <row r="98">
          <cell r="B98">
            <v>77</v>
          </cell>
          <cell r="C98" t="str">
            <v>23/06/2030</v>
          </cell>
          <cell r="D98">
            <v>258305.47</v>
          </cell>
          <cell r="G98">
            <v>1619.39</v>
          </cell>
          <cell r="H98">
            <v>1882.83</v>
          </cell>
          <cell r="J98">
            <v>74.739999999999995</v>
          </cell>
          <cell r="K98">
            <v>114.95</v>
          </cell>
          <cell r="M98">
            <v>0</v>
          </cell>
          <cell r="N98">
            <v>0</v>
          </cell>
          <cell r="P98">
            <v>3691.91</v>
          </cell>
        </row>
        <row r="99">
          <cell r="B99">
            <v>78</v>
          </cell>
          <cell r="C99" t="str">
            <v>23/07/2030</v>
          </cell>
          <cell r="D99">
            <v>256686.07999999999</v>
          </cell>
          <cell r="G99">
            <v>1694.64</v>
          </cell>
          <cell r="H99">
            <v>1810.45</v>
          </cell>
          <cell r="J99">
            <v>71.87</v>
          </cell>
          <cell r="K99">
            <v>114.95</v>
          </cell>
          <cell r="M99">
            <v>0</v>
          </cell>
          <cell r="N99">
            <v>0</v>
          </cell>
          <cell r="P99">
            <v>3691.91</v>
          </cell>
        </row>
        <row r="100">
          <cell r="B100">
            <v>79</v>
          </cell>
          <cell r="C100" t="str">
            <v>23/08/2030</v>
          </cell>
          <cell r="D100">
            <v>254991.44</v>
          </cell>
          <cell r="G100">
            <v>1644.51</v>
          </cell>
          <cell r="H100">
            <v>1858.67</v>
          </cell>
          <cell r="J100">
            <v>73.78</v>
          </cell>
          <cell r="K100">
            <v>114.95</v>
          </cell>
          <cell r="M100">
            <v>0</v>
          </cell>
          <cell r="N100">
            <v>0</v>
          </cell>
          <cell r="P100">
            <v>3691.91</v>
          </cell>
        </row>
        <row r="101">
          <cell r="B101">
            <v>80</v>
          </cell>
          <cell r="C101" t="str">
            <v>23/09/2030</v>
          </cell>
          <cell r="D101">
            <v>253346.93</v>
          </cell>
          <cell r="G101">
            <v>1656.98</v>
          </cell>
          <cell r="H101">
            <v>1846.68</v>
          </cell>
          <cell r="J101">
            <v>73.3</v>
          </cell>
          <cell r="K101">
            <v>114.95</v>
          </cell>
          <cell r="M101">
            <v>0</v>
          </cell>
          <cell r="N101">
            <v>0</v>
          </cell>
          <cell r="P101">
            <v>3691.91</v>
          </cell>
        </row>
        <row r="102">
          <cell r="B102">
            <v>81</v>
          </cell>
          <cell r="C102" t="str">
            <v>23/10/2030</v>
          </cell>
          <cell r="D102">
            <v>251689.95</v>
          </cell>
          <cell r="G102">
            <v>1731.27</v>
          </cell>
          <cell r="H102">
            <v>1775.22</v>
          </cell>
          <cell r="J102">
            <v>70.47</v>
          </cell>
          <cell r="K102">
            <v>114.95</v>
          </cell>
          <cell r="M102">
            <v>0</v>
          </cell>
          <cell r="N102">
            <v>0</v>
          </cell>
          <cell r="P102">
            <v>3691.91</v>
          </cell>
        </row>
        <row r="103">
          <cell r="B103">
            <v>82</v>
          </cell>
          <cell r="C103" t="str">
            <v>23/11/2030</v>
          </cell>
          <cell r="D103">
            <v>249958.68</v>
          </cell>
          <cell r="G103">
            <v>1682.65</v>
          </cell>
          <cell r="H103">
            <v>1821.99</v>
          </cell>
          <cell r="J103">
            <v>72.319999999999993</v>
          </cell>
          <cell r="K103">
            <v>114.95</v>
          </cell>
          <cell r="M103">
            <v>0</v>
          </cell>
          <cell r="N103">
            <v>0</v>
          </cell>
          <cell r="P103">
            <v>3691.91</v>
          </cell>
        </row>
        <row r="104">
          <cell r="B104">
            <v>83</v>
          </cell>
          <cell r="C104" t="str">
            <v>23/12/2030</v>
          </cell>
          <cell r="D104">
            <v>248276.03</v>
          </cell>
          <cell r="G104">
            <v>1756.3</v>
          </cell>
          <cell r="H104">
            <v>1751.14</v>
          </cell>
          <cell r="J104">
            <v>69.52</v>
          </cell>
          <cell r="K104">
            <v>114.95</v>
          </cell>
          <cell r="M104">
            <v>0</v>
          </cell>
          <cell r="N104">
            <v>0</v>
          </cell>
          <cell r="P104">
            <v>3691.91</v>
          </cell>
        </row>
        <row r="105">
          <cell r="B105">
            <v>84</v>
          </cell>
          <cell r="C105" t="str">
            <v>23/01/2031</v>
          </cell>
          <cell r="D105">
            <v>246519.73</v>
          </cell>
          <cell r="G105">
            <v>1708.71</v>
          </cell>
          <cell r="H105">
            <v>1796.92</v>
          </cell>
          <cell r="J105">
            <v>71.33</v>
          </cell>
          <cell r="K105">
            <v>114.95</v>
          </cell>
          <cell r="M105">
            <v>0</v>
          </cell>
          <cell r="N105">
            <v>0</v>
          </cell>
          <cell r="P105">
            <v>3691.91</v>
          </cell>
        </row>
        <row r="106">
          <cell r="B106">
            <v>85</v>
          </cell>
          <cell r="C106" t="str">
            <v>23/02/2031</v>
          </cell>
          <cell r="D106">
            <v>244811.02</v>
          </cell>
          <cell r="G106">
            <v>1721.67</v>
          </cell>
          <cell r="H106">
            <v>1784.46</v>
          </cell>
          <cell r="J106">
            <v>70.83</v>
          </cell>
          <cell r="K106">
            <v>114.95</v>
          </cell>
          <cell r="M106">
            <v>0</v>
          </cell>
          <cell r="N106">
            <v>0</v>
          </cell>
          <cell r="P106">
            <v>3691.91</v>
          </cell>
        </row>
        <row r="107">
          <cell r="B107">
            <v>86</v>
          </cell>
          <cell r="C107" t="str">
            <v>23/03/2031</v>
          </cell>
          <cell r="D107">
            <v>243089.35</v>
          </cell>
          <cell r="G107">
            <v>1913.55</v>
          </cell>
          <cell r="H107">
            <v>1599.88</v>
          </cell>
          <cell r="J107">
            <v>63.53</v>
          </cell>
          <cell r="K107">
            <v>114.95</v>
          </cell>
          <cell r="M107">
            <v>0</v>
          </cell>
          <cell r="N107">
            <v>0</v>
          </cell>
          <cell r="P107">
            <v>3691.91</v>
          </cell>
        </row>
        <row r="108">
          <cell r="B108">
            <v>87</v>
          </cell>
          <cell r="C108" t="str">
            <v>23/04/2031</v>
          </cell>
          <cell r="D108">
            <v>241175.8</v>
          </cell>
          <cell r="G108">
            <v>1749.21</v>
          </cell>
          <cell r="H108">
            <v>1757.97</v>
          </cell>
          <cell r="J108">
            <v>69.78</v>
          </cell>
          <cell r="K108">
            <v>114.95</v>
          </cell>
          <cell r="M108">
            <v>0</v>
          </cell>
          <cell r="N108">
            <v>0</v>
          </cell>
          <cell r="P108">
            <v>3691.91</v>
          </cell>
        </row>
        <row r="109">
          <cell r="B109">
            <v>88</v>
          </cell>
          <cell r="C109" t="str">
            <v>23/05/2031</v>
          </cell>
          <cell r="D109">
            <v>239426.59</v>
          </cell>
          <cell r="G109">
            <v>1821.2</v>
          </cell>
          <cell r="H109">
            <v>1688.72</v>
          </cell>
          <cell r="J109">
            <v>67.040000000000006</v>
          </cell>
          <cell r="K109">
            <v>114.95</v>
          </cell>
          <cell r="M109">
            <v>0</v>
          </cell>
          <cell r="N109">
            <v>0</v>
          </cell>
          <cell r="P109">
            <v>3691.91</v>
          </cell>
        </row>
        <row r="110">
          <cell r="B110">
            <v>89</v>
          </cell>
          <cell r="C110" t="str">
            <v>23/06/2031</v>
          </cell>
          <cell r="D110">
            <v>237605.39</v>
          </cell>
          <cell r="G110">
            <v>1776.27</v>
          </cell>
          <cell r="H110">
            <v>1731.94</v>
          </cell>
          <cell r="J110">
            <v>68.75</v>
          </cell>
          <cell r="K110">
            <v>114.95</v>
          </cell>
          <cell r="M110">
            <v>0</v>
          </cell>
          <cell r="N110">
            <v>0</v>
          </cell>
          <cell r="P110">
            <v>3691.91</v>
          </cell>
        </row>
        <row r="111">
          <cell r="B111">
            <v>90</v>
          </cell>
          <cell r="C111" t="str">
            <v>23/07/2031</v>
          </cell>
          <cell r="D111">
            <v>235829.12</v>
          </cell>
          <cell r="G111">
            <v>1847.58</v>
          </cell>
          <cell r="H111">
            <v>1663.35</v>
          </cell>
          <cell r="J111">
            <v>66.03</v>
          </cell>
          <cell r="K111">
            <v>114.95</v>
          </cell>
          <cell r="M111">
            <v>0</v>
          </cell>
          <cell r="N111">
            <v>0</v>
          </cell>
          <cell r="P111">
            <v>3691.91</v>
          </cell>
        </row>
        <row r="112">
          <cell r="B112">
            <v>91</v>
          </cell>
          <cell r="C112" t="str">
            <v>23/08/2031</v>
          </cell>
          <cell r="D112">
            <v>233981.54</v>
          </cell>
          <cell r="G112">
            <v>1803.73</v>
          </cell>
          <cell r="H112">
            <v>1705.53</v>
          </cell>
          <cell r="J112">
            <v>67.7</v>
          </cell>
          <cell r="K112">
            <v>114.95</v>
          </cell>
          <cell r="M112">
            <v>0</v>
          </cell>
          <cell r="N112">
            <v>0</v>
          </cell>
          <cell r="P112">
            <v>3691.91</v>
          </cell>
        </row>
        <row r="113">
          <cell r="B113">
            <v>92</v>
          </cell>
          <cell r="C113" t="str">
            <v>23/09/2031</v>
          </cell>
          <cell r="D113">
            <v>232177.81</v>
          </cell>
          <cell r="G113">
            <v>1817.4</v>
          </cell>
          <cell r="H113">
            <v>1692.38</v>
          </cell>
          <cell r="J113">
            <v>67.180000000000007</v>
          </cell>
          <cell r="K113">
            <v>114.95</v>
          </cell>
          <cell r="M113">
            <v>0</v>
          </cell>
          <cell r="N113">
            <v>0</v>
          </cell>
          <cell r="P113">
            <v>3691.91</v>
          </cell>
        </row>
        <row r="114">
          <cell r="B114">
            <v>93</v>
          </cell>
          <cell r="C114" t="str">
            <v>23/10/2031</v>
          </cell>
          <cell r="D114">
            <v>230360.41</v>
          </cell>
          <cell r="G114">
            <v>1887.69</v>
          </cell>
          <cell r="H114">
            <v>1624.77</v>
          </cell>
          <cell r="J114">
            <v>64.5</v>
          </cell>
          <cell r="K114">
            <v>114.95</v>
          </cell>
          <cell r="M114">
            <v>0</v>
          </cell>
          <cell r="N114">
            <v>0</v>
          </cell>
          <cell r="P114">
            <v>3691.91</v>
          </cell>
        </row>
        <row r="115">
          <cell r="B115">
            <v>94</v>
          </cell>
          <cell r="C115" t="str">
            <v>23/11/2031</v>
          </cell>
          <cell r="D115">
            <v>228472.72</v>
          </cell>
          <cell r="G115">
            <v>1845.49</v>
          </cell>
          <cell r="H115">
            <v>1665.37</v>
          </cell>
          <cell r="J115">
            <v>66.099999999999994</v>
          </cell>
          <cell r="K115">
            <v>114.95</v>
          </cell>
          <cell r="M115">
            <v>0</v>
          </cell>
          <cell r="N115">
            <v>0</v>
          </cell>
          <cell r="P115">
            <v>3691.91</v>
          </cell>
        </row>
        <row r="116">
          <cell r="B116">
            <v>95</v>
          </cell>
          <cell r="C116" t="str">
            <v>23/12/2031</v>
          </cell>
          <cell r="D116">
            <v>226627.23</v>
          </cell>
          <cell r="G116">
            <v>1915.06</v>
          </cell>
          <cell r="H116">
            <v>1598.44</v>
          </cell>
          <cell r="J116">
            <v>63.46</v>
          </cell>
          <cell r="K116">
            <v>114.95</v>
          </cell>
          <cell r="M116">
            <v>0</v>
          </cell>
          <cell r="N116">
            <v>0</v>
          </cell>
          <cell r="P116">
            <v>3691.91</v>
          </cell>
        </row>
        <row r="117">
          <cell r="B117">
            <v>96</v>
          </cell>
          <cell r="C117" t="str">
            <v>23/01/2032</v>
          </cell>
          <cell r="D117">
            <v>224712.17</v>
          </cell>
          <cell r="G117">
            <v>1873.98</v>
          </cell>
          <cell r="H117">
            <v>1637.96</v>
          </cell>
          <cell r="J117">
            <v>65.02</v>
          </cell>
          <cell r="K117">
            <v>114.95</v>
          </cell>
          <cell r="M117">
            <v>0</v>
          </cell>
          <cell r="N117">
            <v>0</v>
          </cell>
          <cell r="P117">
            <v>3691.91</v>
          </cell>
        </row>
        <row r="118">
          <cell r="B118">
            <v>97</v>
          </cell>
          <cell r="C118" t="str">
            <v>23/02/2032</v>
          </cell>
          <cell r="D118">
            <v>222838.19</v>
          </cell>
          <cell r="G118">
            <v>1888.19</v>
          </cell>
          <cell r="H118">
            <v>1624.3</v>
          </cell>
          <cell r="J118">
            <v>64.47</v>
          </cell>
          <cell r="K118">
            <v>114.95</v>
          </cell>
          <cell r="M118">
            <v>0</v>
          </cell>
          <cell r="N118">
            <v>0</v>
          </cell>
          <cell r="P118">
            <v>3691.91</v>
          </cell>
        </row>
        <row r="119">
          <cell r="B119">
            <v>98</v>
          </cell>
          <cell r="C119" t="str">
            <v>23/03/2032</v>
          </cell>
          <cell r="D119">
            <v>220950</v>
          </cell>
          <cell r="G119">
            <v>2010.88</v>
          </cell>
          <cell r="H119">
            <v>1506.28</v>
          </cell>
          <cell r="J119">
            <v>59.8</v>
          </cell>
          <cell r="K119">
            <v>114.95</v>
          </cell>
          <cell r="M119">
            <v>0</v>
          </cell>
          <cell r="N119">
            <v>0</v>
          </cell>
          <cell r="P119">
            <v>3691.91</v>
          </cell>
        </row>
        <row r="120">
          <cell r="B120">
            <v>99</v>
          </cell>
          <cell r="C120" t="str">
            <v>23/04/2032</v>
          </cell>
          <cell r="D120">
            <v>218939.12</v>
          </cell>
          <cell r="G120">
            <v>1917.73</v>
          </cell>
          <cell r="H120">
            <v>1595.88</v>
          </cell>
          <cell r="J120">
            <v>63.35</v>
          </cell>
          <cell r="K120">
            <v>114.95</v>
          </cell>
          <cell r="M120">
            <v>0</v>
          </cell>
          <cell r="N120">
            <v>0</v>
          </cell>
          <cell r="P120">
            <v>3691.91</v>
          </cell>
        </row>
        <row r="121">
          <cell r="B121">
            <v>100</v>
          </cell>
          <cell r="C121" t="str">
            <v>23/05/2032</v>
          </cell>
          <cell r="D121">
            <v>217021.39</v>
          </cell>
          <cell r="G121">
            <v>1985.5</v>
          </cell>
          <cell r="H121">
            <v>1530.69</v>
          </cell>
          <cell r="J121">
            <v>60.77</v>
          </cell>
          <cell r="K121">
            <v>114.95</v>
          </cell>
          <cell r="M121">
            <v>0</v>
          </cell>
          <cell r="N121">
            <v>0</v>
          </cell>
          <cell r="P121">
            <v>3691.91</v>
          </cell>
        </row>
        <row r="122">
          <cell r="B122">
            <v>101</v>
          </cell>
          <cell r="C122" t="str">
            <v>23/06/2032</v>
          </cell>
          <cell r="D122">
            <v>215035.89</v>
          </cell>
          <cell r="G122">
            <v>1947.31</v>
          </cell>
          <cell r="H122">
            <v>1567.43</v>
          </cell>
          <cell r="J122">
            <v>62.22</v>
          </cell>
          <cell r="K122">
            <v>114.95</v>
          </cell>
          <cell r="M122">
            <v>0</v>
          </cell>
          <cell r="N122">
            <v>0</v>
          </cell>
          <cell r="P122">
            <v>3691.91</v>
          </cell>
        </row>
        <row r="123">
          <cell r="B123">
            <v>102</v>
          </cell>
          <cell r="C123" t="str">
            <v>23/07/2032</v>
          </cell>
          <cell r="D123">
            <v>213088.58</v>
          </cell>
          <cell r="G123">
            <v>2014.35</v>
          </cell>
          <cell r="H123">
            <v>1502.95</v>
          </cell>
          <cell r="J123">
            <v>59.66</v>
          </cell>
          <cell r="K123">
            <v>114.95</v>
          </cell>
          <cell r="M123">
            <v>0</v>
          </cell>
          <cell r="N123">
            <v>0</v>
          </cell>
          <cell r="P123">
            <v>3691.91</v>
          </cell>
        </row>
        <row r="124">
          <cell r="B124">
            <v>103</v>
          </cell>
          <cell r="C124" t="str">
            <v>23/08/2032</v>
          </cell>
          <cell r="D124">
            <v>211074.23</v>
          </cell>
          <cell r="G124">
            <v>1977.34</v>
          </cell>
          <cell r="H124">
            <v>1538.55</v>
          </cell>
          <cell r="J124">
            <v>61.07</v>
          </cell>
          <cell r="K124">
            <v>114.95</v>
          </cell>
          <cell r="M124">
            <v>0</v>
          </cell>
          <cell r="N124">
            <v>0</v>
          </cell>
          <cell r="P124">
            <v>3691.91</v>
          </cell>
        </row>
        <row r="125">
          <cell r="B125">
            <v>104</v>
          </cell>
          <cell r="C125" t="str">
            <v>23/09/2032</v>
          </cell>
          <cell r="D125">
            <v>209096.89</v>
          </cell>
          <cell r="G125">
            <v>1992.32</v>
          </cell>
          <cell r="H125">
            <v>1524.14</v>
          </cell>
          <cell r="J125">
            <v>60.5</v>
          </cell>
          <cell r="K125">
            <v>114.95</v>
          </cell>
          <cell r="M125">
            <v>0</v>
          </cell>
          <cell r="N125">
            <v>0</v>
          </cell>
          <cell r="P125">
            <v>3691.91</v>
          </cell>
        </row>
        <row r="126">
          <cell r="B126">
            <v>105</v>
          </cell>
          <cell r="C126" t="str">
            <v>23/10/2032</v>
          </cell>
          <cell r="D126">
            <v>207104.57</v>
          </cell>
          <cell r="G126">
            <v>2058.2199999999998</v>
          </cell>
          <cell r="H126">
            <v>1460.75</v>
          </cell>
          <cell r="J126">
            <v>57.99</v>
          </cell>
          <cell r="K126">
            <v>114.95</v>
          </cell>
          <cell r="M126">
            <v>0</v>
          </cell>
          <cell r="N126">
            <v>0</v>
          </cell>
          <cell r="P126">
            <v>3691.91</v>
          </cell>
        </row>
        <row r="127">
          <cell r="B127">
            <v>106</v>
          </cell>
          <cell r="C127" t="str">
            <v>23/11/2032</v>
          </cell>
          <cell r="D127">
            <v>205046.35</v>
          </cell>
          <cell r="G127">
            <v>2023.02</v>
          </cell>
          <cell r="H127">
            <v>1494.61</v>
          </cell>
          <cell r="J127">
            <v>59.33</v>
          </cell>
          <cell r="K127">
            <v>114.95</v>
          </cell>
          <cell r="M127">
            <v>0</v>
          </cell>
          <cell r="N127">
            <v>0</v>
          </cell>
          <cell r="P127">
            <v>3691.91</v>
          </cell>
        </row>
        <row r="128">
          <cell r="B128">
            <v>107</v>
          </cell>
          <cell r="C128" t="str">
            <v>23/12/2032</v>
          </cell>
          <cell r="D128">
            <v>203023.33</v>
          </cell>
          <cell r="G128">
            <v>2088.15</v>
          </cell>
          <cell r="H128">
            <v>1431.96</v>
          </cell>
          <cell r="J128">
            <v>56.85</v>
          </cell>
          <cell r="K128">
            <v>114.95</v>
          </cell>
          <cell r="M128">
            <v>0</v>
          </cell>
          <cell r="N128">
            <v>0</v>
          </cell>
          <cell r="P128">
            <v>3691.91</v>
          </cell>
        </row>
        <row r="129">
          <cell r="B129">
            <v>108</v>
          </cell>
          <cell r="C129" t="str">
            <v>23/01/2033</v>
          </cell>
          <cell r="D129">
            <v>200935.18</v>
          </cell>
          <cell r="G129">
            <v>2054.17</v>
          </cell>
          <cell r="H129">
            <v>1464.65</v>
          </cell>
          <cell r="J129">
            <v>58.14</v>
          </cell>
          <cell r="K129">
            <v>114.95</v>
          </cell>
          <cell r="M129">
            <v>0</v>
          </cell>
          <cell r="N129">
            <v>0</v>
          </cell>
          <cell r="P129">
            <v>3691.91</v>
          </cell>
        </row>
        <row r="130">
          <cell r="B130">
            <v>109</v>
          </cell>
          <cell r="C130" t="str">
            <v>23/02/2033</v>
          </cell>
          <cell r="D130">
            <v>198881.01</v>
          </cell>
          <cell r="G130">
            <v>2069.75</v>
          </cell>
          <cell r="H130">
            <v>1449.67</v>
          </cell>
          <cell r="J130">
            <v>57.54</v>
          </cell>
          <cell r="K130">
            <v>114.95</v>
          </cell>
          <cell r="M130">
            <v>0</v>
          </cell>
          <cell r="N130">
            <v>0</v>
          </cell>
          <cell r="P130">
            <v>3691.91</v>
          </cell>
        </row>
        <row r="131">
          <cell r="B131">
            <v>110</v>
          </cell>
          <cell r="C131" t="str">
            <v>23/03/2033</v>
          </cell>
          <cell r="D131">
            <v>196811.26</v>
          </cell>
          <cell r="G131">
            <v>2230.23</v>
          </cell>
          <cell r="H131">
            <v>1295.3</v>
          </cell>
          <cell r="J131">
            <v>51.43</v>
          </cell>
          <cell r="K131">
            <v>114.95</v>
          </cell>
          <cell r="M131">
            <v>0</v>
          </cell>
          <cell r="N131">
            <v>0</v>
          </cell>
          <cell r="P131">
            <v>3691.91</v>
          </cell>
        </row>
        <row r="132">
          <cell r="B132">
            <v>111</v>
          </cell>
          <cell r="C132" t="str">
            <v>23/04/2033</v>
          </cell>
          <cell r="D132">
            <v>194581.03</v>
          </cell>
          <cell r="G132">
            <v>2102.33</v>
          </cell>
          <cell r="H132">
            <v>1418.33</v>
          </cell>
          <cell r="J132">
            <v>56.3</v>
          </cell>
          <cell r="K132">
            <v>114.95</v>
          </cell>
          <cell r="M132">
            <v>0</v>
          </cell>
          <cell r="N132">
            <v>0</v>
          </cell>
          <cell r="P132">
            <v>3691.91</v>
          </cell>
        </row>
        <row r="133">
          <cell r="B133">
            <v>112</v>
          </cell>
          <cell r="C133" t="str">
            <v>23/05/2033</v>
          </cell>
          <cell r="D133">
            <v>192478.7</v>
          </cell>
          <cell r="G133">
            <v>2165.48</v>
          </cell>
          <cell r="H133">
            <v>1357.59</v>
          </cell>
          <cell r="J133">
            <v>53.89</v>
          </cell>
          <cell r="K133">
            <v>114.95</v>
          </cell>
          <cell r="M133">
            <v>0</v>
          </cell>
          <cell r="N133">
            <v>0</v>
          </cell>
          <cell r="P133">
            <v>3691.91</v>
          </cell>
        </row>
        <row r="134">
          <cell r="B134">
            <v>113</v>
          </cell>
          <cell r="C134" t="str">
            <v>23/06/2033</v>
          </cell>
          <cell r="D134">
            <v>190313.22</v>
          </cell>
          <cell r="G134">
            <v>2134.6799999999998</v>
          </cell>
          <cell r="H134">
            <v>1387.22</v>
          </cell>
          <cell r="J134">
            <v>55.06</v>
          </cell>
          <cell r="K134">
            <v>114.95</v>
          </cell>
          <cell r="M134">
            <v>0</v>
          </cell>
          <cell r="N134">
            <v>0</v>
          </cell>
          <cell r="P134">
            <v>3691.91</v>
          </cell>
        </row>
        <row r="135">
          <cell r="B135">
            <v>114</v>
          </cell>
          <cell r="C135" t="str">
            <v>23/07/2033</v>
          </cell>
          <cell r="D135">
            <v>188178.54</v>
          </cell>
          <cell r="G135">
            <v>2197.0100000000002</v>
          </cell>
          <cell r="H135">
            <v>1327.26</v>
          </cell>
          <cell r="J135">
            <v>52.69</v>
          </cell>
          <cell r="K135">
            <v>114.95</v>
          </cell>
          <cell r="M135">
            <v>0</v>
          </cell>
          <cell r="N135">
            <v>0</v>
          </cell>
          <cell r="P135">
            <v>3691.91</v>
          </cell>
        </row>
        <row r="136">
          <cell r="B136">
            <v>115</v>
          </cell>
          <cell r="C136" t="str">
            <v>23/08/2033</v>
          </cell>
          <cell r="D136">
            <v>185981.53</v>
          </cell>
          <cell r="G136">
            <v>2167.5</v>
          </cell>
          <cell r="H136">
            <v>1355.65</v>
          </cell>
          <cell r="J136">
            <v>53.81</v>
          </cell>
          <cell r="K136">
            <v>114.95</v>
          </cell>
          <cell r="M136">
            <v>0</v>
          </cell>
          <cell r="N136">
            <v>0</v>
          </cell>
          <cell r="P136">
            <v>3691.91</v>
          </cell>
        </row>
        <row r="137">
          <cell r="B137">
            <v>116</v>
          </cell>
          <cell r="C137" t="str">
            <v>23/09/2033</v>
          </cell>
          <cell r="D137">
            <v>183814.03</v>
          </cell>
          <cell r="G137">
            <v>2183.9299999999998</v>
          </cell>
          <cell r="H137">
            <v>1339.85</v>
          </cell>
          <cell r="J137">
            <v>53.18</v>
          </cell>
          <cell r="K137">
            <v>114.95</v>
          </cell>
          <cell r="M137">
            <v>0</v>
          </cell>
          <cell r="N137">
            <v>0</v>
          </cell>
          <cell r="P137">
            <v>3691.91</v>
          </cell>
        </row>
        <row r="138">
          <cell r="B138">
            <v>117</v>
          </cell>
          <cell r="C138" t="str">
            <v>23/10/2033</v>
          </cell>
          <cell r="D138">
            <v>181630.1</v>
          </cell>
          <cell r="G138">
            <v>2245.0300000000002</v>
          </cell>
          <cell r="H138">
            <v>1281.07</v>
          </cell>
          <cell r="J138">
            <v>50.86</v>
          </cell>
          <cell r="K138">
            <v>114.95</v>
          </cell>
          <cell r="M138">
            <v>0</v>
          </cell>
          <cell r="N138">
            <v>0</v>
          </cell>
          <cell r="P138">
            <v>3691.91</v>
          </cell>
        </row>
        <row r="139">
          <cell r="B139">
            <v>118</v>
          </cell>
          <cell r="C139" t="str">
            <v>23/11/2033</v>
          </cell>
          <cell r="D139">
            <v>179385.07</v>
          </cell>
          <cell r="G139">
            <v>2217.5</v>
          </cell>
          <cell r="H139">
            <v>1307.56</v>
          </cell>
          <cell r="J139">
            <v>51.9</v>
          </cell>
          <cell r="K139">
            <v>114.95</v>
          </cell>
          <cell r="M139">
            <v>0</v>
          </cell>
          <cell r="N139">
            <v>0</v>
          </cell>
          <cell r="P139">
            <v>3691.91</v>
          </cell>
        </row>
        <row r="140">
          <cell r="B140">
            <v>119</v>
          </cell>
          <cell r="C140" t="str">
            <v>23/12/2033</v>
          </cell>
          <cell r="D140">
            <v>177167.57</v>
          </cell>
          <cell r="G140">
            <v>2277.75</v>
          </cell>
          <cell r="H140">
            <v>1249.5999999999999</v>
          </cell>
          <cell r="J140">
            <v>49.61</v>
          </cell>
          <cell r="K140">
            <v>114.95</v>
          </cell>
          <cell r="M140">
            <v>0</v>
          </cell>
          <cell r="N140">
            <v>0</v>
          </cell>
          <cell r="P140">
            <v>3691.91</v>
          </cell>
        </row>
        <row r="141">
          <cell r="B141">
            <v>120</v>
          </cell>
          <cell r="C141" t="str">
            <v>23/01/2034</v>
          </cell>
          <cell r="D141">
            <v>174889.82</v>
          </cell>
          <cell r="G141">
            <v>2251.56</v>
          </cell>
          <cell r="H141">
            <v>1274.8</v>
          </cell>
          <cell r="J141">
            <v>50.6</v>
          </cell>
          <cell r="K141">
            <v>114.95</v>
          </cell>
          <cell r="M141">
            <v>0</v>
          </cell>
          <cell r="N141">
            <v>0</v>
          </cell>
          <cell r="P141">
            <v>3691.91</v>
          </cell>
        </row>
        <row r="142">
          <cell r="B142">
            <v>121</v>
          </cell>
          <cell r="C142" t="str">
            <v>23/02/2034</v>
          </cell>
          <cell r="D142">
            <v>172638.26</v>
          </cell>
          <cell r="G142">
            <v>2268.62</v>
          </cell>
          <cell r="H142">
            <v>1258.3900000000001</v>
          </cell>
          <cell r="J142">
            <v>49.95</v>
          </cell>
          <cell r="K142">
            <v>114.95</v>
          </cell>
          <cell r="M142">
            <v>0</v>
          </cell>
          <cell r="N142">
            <v>0</v>
          </cell>
          <cell r="P142">
            <v>3691.91</v>
          </cell>
        </row>
        <row r="143">
          <cell r="B143">
            <v>122</v>
          </cell>
          <cell r="C143" t="str">
            <v>23/03/2034</v>
          </cell>
          <cell r="D143">
            <v>170369.64</v>
          </cell>
          <cell r="G143">
            <v>2411.16</v>
          </cell>
          <cell r="H143">
            <v>1121.28</v>
          </cell>
          <cell r="J143">
            <v>44.52</v>
          </cell>
          <cell r="K143">
            <v>114.95</v>
          </cell>
          <cell r="M143">
            <v>0</v>
          </cell>
          <cell r="N143">
            <v>0</v>
          </cell>
          <cell r="P143">
            <v>3691.91</v>
          </cell>
        </row>
        <row r="144">
          <cell r="B144">
            <v>123</v>
          </cell>
          <cell r="C144" t="str">
            <v>23/04/2034</v>
          </cell>
          <cell r="D144">
            <v>167958.48</v>
          </cell>
          <cell r="G144">
            <v>2304.09</v>
          </cell>
          <cell r="H144">
            <v>1224.27</v>
          </cell>
          <cell r="J144">
            <v>48.6</v>
          </cell>
          <cell r="K144">
            <v>114.95</v>
          </cell>
          <cell r="M144">
            <v>0</v>
          </cell>
          <cell r="N144">
            <v>0</v>
          </cell>
          <cell r="P144">
            <v>3691.91</v>
          </cell>
        </row>
        <row r="145">
          <cell r="B145">
            <v>124</v>
          </cell>
          <cell r="C145" t="str">
            <v>23/05/2034</v>
          </cell>
          <cell r="D145">
            <v>165654.39000000001</v>
          </cell>
          <cell r="G145">
            <v>2362.19</v>
          </cell>
          <cell r="H145">
            <v>1168.3900000000001</v>
          </cell>
          <cell r="J145">
            <v>46.38</v>
          </cell>
          <cell r="K145">
            <v>114.95</v>
          </cell>
          <cell r="M145">
            <v>0</v>
          </cell>
          <cell r="N145">
            <v>0</v>
          </cell>
          <cell r="P145">
            <v>3691.91</v>
          </cell>
        </row>
        <row r="146">
          <cell r="B146">
            <v>125</v>
          </cell>
          <cell r="C146" t="str">
            <v>23/06/2034</v>
          </cell>
          <cell r="D146">
            <v>163292.20000000001</v>
          </cell>
          <cell r="G146">
            <v>2339.4499999999998</v>
          </cell>
          <cell r="H146">
            <v>1190.26</v>
          </cell>
          <cell r="J146">
            <v>47.25</v>
          </cell>
          <cell r="K146">
            <v>114.95</v>
          </cell>
          <cell r="M146">
            <v>0</v>
          </cell>
          <cell r="N146">
            <v>0</v>
          </cell>
          <cell r="P146">
            <v>3691.91</v>
          </cell>
        </row>
        <row r="147">
          <cell r="B147">
            <v>126</v>
          </cell>
          <cell r="C147" t="str">
            <v>23/07/2034</v>
          </cell>
          <cell r="D147">
            <v>160952.75</v>
          </cell>
          <cell r="G147">
            <v>2396.66</v>
          </cell>
          <cell r="H147">
            <v>1135.23</v>
          </cell>
          <cell r="J147">
            <v>45.07</v>
          </cell>
          <cell r="K147">
            <v>114.95</v>
          </cell>
          <cell r="M147">
            <v>0</v>
          </cell>
          <cell r="N147">
            <v>0</v>
          </cell>
          <cell r="P147">
            <v>3691.91</v>
          </cell>
        </row>
        <row r="148">
          <cell r="B148">
            <v>127</v>
          </cell>
          <cell r="C148" t="str">
            <v>23/08/2034</v>
          </cell>
          <cell r="D148">
            <v>158556.09</v>
          </cell>
          <cell r="G148">
            <v>2375.34</v>
          </cell>
          <cell r="H148">
            <v>1155.74</v>
          </cell>
          <cell r="J148">
            <v>45.88</v>
          </cell>
          <cell r="K148">
            <v>114.95</v>
          </cell>
          <cell r="M148">
            <v>0</v>
          </cell>
          <cell r="N148">
            <v>0</v>
          </cell>
          <cell r="P148">
            <v>3691.91</v>
          </cell>
        </row>
        <row r="149">
          <cell r="B149">
            <v>128</v>
          </cell>
          <cell r="C149" t="str">
            <v>23/09/2034</v>
          </cell>
          <cell r="D149">
            <v>156180.75</v>
          </cell>
          <cell r="G149">
            <v>2393.35</v>
          </cell>
          <cell r="H149">
            <v>1138.42</v>
          </cell>
          <cell r="J149">
            <v>45.19</v>
          </cell>
          <cell r="K149">
            <v>114.95</v>
          </cell>
          <cell r="M149">
            <v>0</v>
          </cell>
          <cell r="N149">
            <v>0</v>
          </cell>
          <cell r="P149">
            <v>3691.91</v>
          </cell>
        </row>
        <row r="150">
          <cell r="B150">
            <v>129</v>
          </cell>
          <cell r="C150" t="str">
            <v>23/10/2034</v>
          </cell>
          <cell r="D150">
            <v>153787.4</v>
          </cell>
          <cell r="G150">
            <v>2449.21</v>
          </cell>
          <cell r="H150">
            <v>1084.69</v>
          </cell>
          <cell r="J150">
            <v>43.06</v>
          </cell>
          <cell r="K150">
            <v>114.95</v>
          </cell>
          <cell r="M150">
            <v>0</v>
          </cell>
          <cell r="N150">
            <v>0</v>
          </cell>
          <cell r="P150">
            <v>3691.91</v>
          </cell>
        </row>
        <row r="151">
          <cell r="B151">
            <v>130</v>
          </cell>
          <cell r="C151" t="str">
            <v>23/11/2034</v>
          </cell>
          <cell r="D151">
            <v>151338.19</v>
          </cell>
          <cell r="G151">
            <v>2430.04</v>
          </cell>
          <cell r="H151">
            <v>1103.1300000000001</v>
          </cell>
          <cell r="J151">
            <v>43.79</v>
          </cell>
          <cell r="K151">
            <v>114.95</v>
          </cell>
          <cell r="M151">
            <v>0</v>
          </cell>
          <cell r="N151">
            <v>0</v>
          </cell>
          <cell r="P151">
            <v>3691.91</v>
          </cell>
        </row>
        <row r="152">
          <cell r="B152">
            <v>131</v>
          </cell>
          <cell r="C152" t="str">
            <v>23/12/2034</v>
          </cell>
          <cell r="D152">
            <v>148908.15</v>
          </cell>
          <cell r="G152">
            <v>2484.9899999999998</v>
          </cell>
          <cell r="H152">
            <v>1050.28</v>
          </cell>
          <cell r="J152">
            <v>41.69</v>
          </cell>
          <cell r="K152">
            <v>114.95</v>
          </cell>
          <cell r="M152">
            <v>0</v>
          </cell>
          <cell r="N152">
            <v>0</v>
          </cell>
          <cell r="P152">
            <v>3691.91</v>
          </cell>
        </row>
        <row r="153">
          <cell r="B153">
            <v>132</v>
          </cell>
          <cell r="C153" t="str">
            <v>23/01/2035</v>
          </cell>
          <cell r="D153">
            <v>146423.16</v>
          </cell>
          <cell r="G153">
            <v>2467.29</v>
          </cell>
          <cell r="H153">
            <v>1067.3</v>
          </cell>
          <cell r="J153">
            <v>42.37</v>
          </cell>
          <cell r="K153">
            <v>114.95</v>
          </cell>
          <cell r="M153">
            <v>0</v>
          </cell>
          <cell r="N153">
            <v>0</v>
          </cell>
          <cell r="P153">
            <v>3691.91</v>
          </cell>
        </row>
        <row r="154">
          <cell r="B154">
            <v>133</v>
          </cell>
          <cell r="C154" t="str">
            <v>23/02/2035</v>
          </cell>
          <cell r="D154">
            <v>143955.87</v>
          </cell>
          <cell r="G154">
            <v>2485.9899999999998</v>
          </cell>
          <cell r="H154">
            <v>1049.32</v>
          </cell>
          <cell r="J154">
            <v>41.65</v>
          </cell>
          <cell r="K154">
            <v>114.95</v>
          </cell>
          <cell r="M154">
            <v>0</v>
          </cell>
          <cell r="N154">
            <v>0</v>
          </cell>
          <cell r="P154">
            <v>3691.91</v>
          </cell>
        </row>
        <row r="155">
          <cell r="B155">
            <v>134</v>
          </cell>
          <cell r="C155" t="str">
            <v>23/03/2035</v>
          </cell>
          <cell r="D155">
            <v>141469.88</v>
          </cell>
          <cell r="G155">
            <v>2608.92</v>
          </cell>
          <cell r="H155">
            <v>931.07</v>
          </cell>
          <cell r="J155">
            <v>36.97</v>
          </cell>
          <cell r="K155">
            <v>114.95</v>
          </cell>
          <cell r="M155">
            <v>0</v>
          </cell>
          <cell r="N155">
            <v>0</v>
          </cell>
          <cell r="P155">
            <v>3691.91</v>
          </cell>
        </row>
        <row r="156">
          <cell r="B156">
            <v>135</v>
          </cell>
          <cell r="C156" t="str">
            <v>23/04/2035</v>
          </cell>
          <cell r="D156">
            <v>138860.96</v>
          </cell>
          <cell r="G156">
            <v>2524.6</v>
          </cell>
          <cell r="H156">
            <v>1012.18</v>
          </cell>
          <cell r="J156">
            <v>40.18</v>
          </cell>
          <cell r="K156">
            <v>114.95</v>
          </cell>
          <cell r="M156">
            <v>0</v>
          </cell>
          <cell r="N156">
            <v>0</v>
          </cell>
          <cell r="P156">
            <v>3691.91</v>
          </cell>
        </row>
        <row r="157">
          <cell r="B157">
            <v>136</v>
          </cell>
          <cell r="C157" t="str">
            <v>23/05/2035</v>
          </cell>
          <cell r="D157">
            <v>136336.35999999999</v>
          </cell>
          <cell r="G157">
            <v>2577.1799999999998</v>
          </cell>
          <cell r="H157">
            <v>961.61</v>
          </cell>
          <cell r="J157">
            <v>38.17</v>
          </cell>
          <cell r="K157">
            <v>114.95</v>
          </cell>
          <cell r="M157">
            <v>0</v>
          </cell>
          <cell r="N157">
            <v>0</v>
          </cell>
          <cell r="P157">
            <v>3691.91</v>
          </cell>
        </row>
        <row r="158">
          <cell r="B158">
            <v>137</v>
          </cell>
          <cell r="C158" t="str">
            <v>23/06/2035</v>
          </cell>
          <cell r="D158">
            <v>133759.18</v>
          </cell>
          <cell r="G158">
            <v>2563.27</v>
          </cell>
          <cell r="H158">
            <v>974.99</v>
          </cell>
          <cell r="J158">
            <v>38.700000000000003</v>
          </cell>
          <cell r="K158">
            <v>114.95</v>
          </cell>
          <cell r="M158">
            <v>0</v>
          </cell>
          <cell r="N158">
            <v>0</v>
          </cell>
          <cell r="P158">
            <v>3691.91</v>
          </cell>
        </row>
        <row r="159">
          <cell r="B159">
            <v>138</v>
          </cell>
          <cell r="C159" t="str">
            <v>23/07/2035</v>
          </cell>
          <cell r="D159">
            <v>131195.91</v>
          </cell>
          <cell r="G159">
            <v>2614.88</v>
          </cell>
          <cell r="H159">
            <v>925.35</v>
          </cell>
          <cell r="J159">
            <v>36.729999999999997</v>
          </cell>
          <cell r="K159">
            <v>114.95</v>
          </cell>
          <cell r="M159">
            <v>0</v>
          </cell>
          <cell r="N159">
            <v>0</v>
          </cell>
          <cell r="P159">
            <v>3691.91</v>
          </cell>
        </row>
        <row r="160">
          <cell r="B160">
            <v>139</v>
          </cell>
          <cell r="C160" t="str">
            <v>23/08/2035</v>
          </cell>
          <cell r="D160">
            <v>128581.03</v>
          </cell>
          <cell r="G160">
            <v>2602.5100000000002</v>
          </cell>
          <cell r="H160">
            <v>937.25</v>
          </cell>
          <cell r="J160">
            <v>37.200000000000003</v>
          </cell>
          <cell r="K160">
            <v>114.95</v>
          </cell>
          <cell r="M160">
            <v>0</v>
          </cell>
          <cell r="N160">
            <v>0</v>
          </cell>
          <cell r="P160">
            <v>3691.91</v>
          </cell>
        </row>
        <row r="161">
          <cell r="B161">
            <v>140</v>
          </cell>
          <cell r="C161" t="str">
            <v>23/09/2035</v>
          </cell>
          <cell r="D161">
            <v>125978.52</v>
          </cell>
          <cell r="G161">
            <v>2622.23</v>
          </cell>
          <cell r="H161">
            <v>918.28</v>
          </cell>
          <cell r="J161">
            <v>36.450000000000003</v>
          </cell>
          <cell r="K161">
            <v>114.95</v>
          </cell>
          <cell r="M161">
            <v>0</v>
          </cell>
          <cell r="N161">
            <v>0</v>
          </cell>
          <cell r="P161">
            <v>3691.91</v>
          </cell>
        </row>
        <row r="162">
          <cell r="B162">
            <v>141</v>
          </cell>
          <cell r="C162" t="str">
            <v>23/10/2035</v>
          </cell>
          <cell r="D162">
            <v>123356.29</v>
          </cell>
          <cell r="G162">
            <v>2672.37</v>
          </cell>
          <cell r="H162">
            <v>870.05</v>
          </cell>
          <cell r="J162">
            <v>34.54</v>
          </cell>
          <cell r="K162">
            <v>114.95</v>
          </cell>
          <cell r="M162">
            <v>0</v>
          </cell>
          <cell r="N162">
            <v>0</v>
          </cell>
          <cell r="P162">
            <v>3691.91</v>
          </cell>
        </row>
        <row r="163">
          <cell r="B163">
            <v>142</v>
          </cell>
          <cell r="C163" t="str">
            <v>23/11/2035</v>
          </cell>
          <cell r="D163">
            <v>120683.92</v>
          </cell>
          <cell r="G163">
            <v>2662.36</v>
          </cell>
          <cell r="H163">
            <v>879.68</v>
          </cell>
          <cell r="J163">
            <v>34.92</v>
          </cell>
          <cell r="K163">
            <v>114.95</v>
          </cell>
          <cell r="M163">
            <v>0</v>
          </cell>
          <cell r="N163">
            <v>0</v>
          </cell>
          <cell r="P163">
            <v>3691.91</v>
          </cell>
        </row>
        <row r="164">
          <cell r="B164">
            <v>143</v>
          </cell>
          <cell r="C164" t="str">
            <v>23/12/2035</v>
          </cell>
          <cell r="D164">
            <v>118021.56</v>
          </cell>
          <cell r="G164">
            <v>2711.48</v>
          </cell>
          <cell r="H164">
            <v>832.43</v>
          </cell>
          <cell r="J164">
            <v>33.049999999999997</v>
          </cell>
          <cell r="K164">
            <v>114.95</v>
          </cell>
          <cell r="M164">
            <v>0</v>
          </cell>
          <cell r="N164">
            <v>0</v>
          </cell>
          <cell r="P164">
            <v>3691.91</v>
          </cell>
        </row>
        <row r="165">
          <cell r="B165">
            <v>144</v>
          </cell>
          <cell r="C165" t="str">
            <v>23/01/2036</v>
          </cell>
          <cell r="D165">
            <v>115310.08</v>
          </cell>
          <cell r="G165">
            <v>2703.09</v>
          </cell>
          <cell r="H165">
            <v>840.51</v>
          </cell>
          <cell r="J165">
            <v>33.36</v>
          </cell>
          <cell r="K165">
            <v>114.95</v>
          </cell>
          <cell r="M165">
            <v>0</v>
          </cell>
          <cell r="N165">
            <v>0</v>
          </cell>
          <cell r="P165">
            <v>3691.91</v>
          </cell>
        </row>
        <row r="166">
          <cell r="B166">
            <v>145</v>
          </cell>
          <cell r="C166" t="str">
            <v>23/02/2036</v>
          </cell>
          <cell r="D166">
            <v>112606.99</v>
          </cell>
          <cell r="G166">
            <v>2723.57</v>
          </cell>
          <cell r="H166">
            <v>820.81</v>
          </cell>
          <cell r="J166">
            <v>32.58</v>
          </cell>
          <cell r="K166">
            <v>114.95</v>
          </cell>
          <cell r="M166">
            <v>0</v>
          </cell>
          <cell r="N166">
            <v>0</v>
          </cell>
          <cell r="P166">
            <v>3691.91</v>
          </cell>
        </row>
        <row r="167">
          <cell r="B167">
            <v>146</v>
          </cell>
          <cell r="C167" t="str">
            <v>23/03/2036</v>
          </cell>
          <cell r="D167">
            <v>109883.42</v>
          </cell>
          <cell r="G167">
            <v>2798.11</v>
          </cell>
          <cell r="H167">
            <v>749.11</v>
          </cell>
          <cell r="J167">
            <v>29.74</v>
          </cell>
          <cell r="K167">
            <v>114.95</v>
          </cell>
          <cell r="M167">
            <v>0</v>
          </cell>
          <cell r="N167">
            <v>0</v>
          </cell>
          <cell r="P167">
            <v>3691.91</v>
          </cell>
        </row>
        <row r="168">
          <cell r="B168">
            <v>147</v>
          </cell>
          <cell r="C168" t="str">
            <v>23/04/2036</v>
          </cell>
          <cell r="D168">
            <v>107085.31</v>
          </cell>
          <cell r="G168">
            <v>2765.42</v>
          </cell>
          <cell r="H168">
            <v>780.56</v>
          </cell>
          <cell r="J168">
            <v>30.98</v>
          </cell>
          <cell r="K168">
            <v>114.95</v>
          </cell>
          <cell r="M168">
            <v>0</v>
          </cell>
          <cell r="N168">
            <v>0</v>
          </cell>
          <cell r="P168">
            <v>3691.91</v>
          </cell>
        </row>
        <row r="169">
          <cell r="B169">
            <v>148</v>
          </cell>
          <cell r="C169" t="str">
            <v>23/05/2036</v>
          </cell>
          <cell r="D169">
            <v>104319.89</v>
          </cell>
          <cell r="G169">
            <v>2811.96</v>
          </cell>
          <cell r="H169">
            <v>735.79</v>
          </cell>
          <cell r="J169">
            <v>29.21</v>
          </cell>
          <cell r="K169">
            <v>114.95</v>
          </cell>
          <cell r="M169">
            <v>0</v>
          </cell>
          <cell r="N169">
            <v>0</v>
          </cell>
          <cell r="P169">
            <v>3691.91</v>
          </cell>
        </row>
        <row r="170">
          <cell r="B170">
            <v>149</v>
          </cell>
          <cell r="C170" t="str">
            <v>23/06/2036</v>
          </cell>
          <cell r="D170">
            <v>101507.93</v>
          </cell>
          <cell r="G170">
            <v>2807.68</v>
          </cell>
          <cell r="H170">
            <v>739.91</v>
          </cell>
          <cell r="J170">
            <v>29.37</v>
          </cell>
          <cell r="K170">
            <v>114.95</v>
          </cell>
          <cell r="M170">
            <v>0</v>
          </cell>
          <cell r="N170">
            <v>0</v>
          </cell>
          <cell r="P170">
            <v>3691.91</v>
          </cell>
        </row>
        <row r="171">
          <cell r="B171">
            <v>150</v>
          </cell>
          <cell r="C171" t="str">
            <v>23/07/2036</v>
          </cell>
          <cell r="D171">
            <v>98700.25</v>
          </cell>
          <cell r="G171">
            <v>2853.17</v>
          </cell>
          <cell r="H171">
            <v>696.15</v>
          </cell>
          <cell r="J171">
            <v>27.64</v>
          </cell>
          <cell r="K171">
            <v>114.95</v>
          </cell>
          <cell r="M171">
            <v>0</v>
          </cell>
          <cell r="N171">
            <v>0</v>
          </cell>
          <cell r="P171">
            <v>3691.91</v>
          </cell>
        </row>
        <row r="172">
          <cell r="B172">
            <v>151</v>
          </cell>
          <cell r="C172" t="str">
            <v>23/08/2036</v>
          </cell>
          <cell r="D172">
            <v>95847.08</v>
          </cell>
          <cell r="G172">
            <v>2850.59</v>
          </cell>
          <cell r="H172">
            <v>698.64</v>
          </cell>
          <cell r="J172">
            <v>27.73</v>
          </cell>
          <cell r="K172">
            <v>114.95</v>
          </cell>
          <cell r="M172">
            <v>0</v>
          </cell>
          <cell r="N172">
            <v>0</v>
          </cell>
          <cell r="P172">
            <v>3691.91</v>
          </cell>
        </row>
        <row r="173">
          <cell r="B173">
            <v>152</v>
          </cell>
          <cell r="C173" t="str">
            <v>23/09/2036</v>
          </cell>
          <cell r="D173">
            <v>92996.49</v>
          </cell>
          <cell r="G173">
            <v>2872.18</v>
          </cell>
          <cell r="H173">
            <v>677.87</v>
          </cell>
          <cell r="J173">
            <v>26.91</v>
          </cell>
          <cell r="K173">
            <v>114.95</v>
          </cell>
          <cell r="M173">
            <v>0</v>
          </cell>
          <cell r="N173">
            <v>0</v>
          </cell>
          <cell r="P173">
            <v>3691.91</v>
          </cell>
        </row>
        <row r="174">
          <cell r="B174">
            <v>153</v>
          </cell>
          <cell r="C174" t="str">
            <v>23/10/2036</v>
          </cell>
          <cell r="D174">
            <v>90124.31</v>
          </cell>
          <cell r="G174">
            <v>2916.07</v>
          </cell>
          <cell r="H174">
            <v>635.66</v>
          </cell>
          <cell r="J174">
            <v>25.23</v>
          </cell>
          <cell r="K174">
            <v>114.95</v>
          </cell>
          <cell r="M174">
            <v>0</v>
          </cell>
          <cell r="N174">
            <v>0</v>
          </cell>
          <cell r="P174">
            <v>3691.91</v>
          </cell>
        </row>
        <row r="175">
          <cell r="B175">
            <v>154</v>
          </cell>
          <cell r="C175" t="str">
            <v>23/11/2036</v>
          </cell>
          <cell r="D175">
            <v>87208.24</v>
          </cell>
          <cell r="G175">
            <v>2916.06</v>
          </cell>
          <cell r="H175">
            <v>635.66999999999996</v>
          </cell>
          <cell r="J175">
            <v>25.23</v>
          </cell>
          <cell r="K175">
            <v>114.95</v>
          </cell>
          <cell r="M175">
            <v>0</v>
          </cell>
          <cell r="N175">
            <v>0</v>
          </cell>
          <cell r="P175">
            <v>3691.91</v>
          </cell>
        </row>
        <row r="176">
          <cell r="B176">
            <v>155</v>
          </cell>
          <cell r="C176" t="str">
            <v>23/12/2036</v>
          </cell>
          <cell r="D176">
            <v>84292.18</v>
          </cell>
          <cell r="G176">
            <v>2958.83</v>
          </cell>
          <cell r="H176">
            <v>594.53</v>
          </cell>
          <cell r="J176">
            <v>23.6</v>
          </cell>
          <cell r="K176">
            <v>114.95</v>
          </cell>
          <cell r="M176">
            <v>0</v>
          </cell>
          <cell r="N176">
            <v>0</v>
          </cell>
          <cell r="P176">
            <v>3691.91</v>
          </cell>
        </row>
        <row r="177">
          <cell r="B177">
            <v>156</v>
          </cell>
          <cell r="C177" t="str">
            <v>23/01/2037</v>
          </cell>
          <cell r="D177">
            <v>81333.350000000006</v>
          </cell>
          <cell r="G177">
            <v>2960.58</v>
          </cell>
          <cell r="H177">
            <v>592.85</v>
          </cell>
          <cell r="J177">
            <v>23.53</v>
          </cell>
          <cell r="K177">
            <v>114.95</v>
          </cell>
          <cell r="M177">
            <v>0</v>
          </cell>
          <cell r="N177">
            <v>0</v>
          </cell>
          <cell r="P177">
            <v>3691.91</v>
          </cell>
        </row>
        <row r="178">
          <cell r="B178">
            <v>157</v>
          </cell>
          <cell r="C178" t="str">
            <v>23/02/2037</v>
          </cell>
          <cell r="D178">
            <v>78372.77</v>
          </cell>
          <cell r="G178">
            <v>2983.01</v>
          </cell>
          <cell r="H178">
            <v>571.27</v>
          </cell>
          <cell r="J178">
            <v>22.68</v>
          </cell>
          <cell r="K178">
            <v>114.95</v>
          </cell>
          <cell r="M178">
            <v>0</v>
          </cell>
          <cell r="N178">
            <v>0</v>
          </cell>
          <cell r="P178">
            <v>3691.91</v>
          </cell>
        </row>
        <row r="179">
          <cell r="B179">
            <v>158</v>
          </cell>
          <cell r="C179" t="str">
            <v>23/03/2037</v>
          </cell>
          <cell r="D179">
            <v>75389.759999999995</v>
          </cell>
          <cell r="G179">
            <v>3061.09</v>
          </cell>
          <cell r="H179">
            <v>496.17</v>
          </cell>
          <cell r="J179">
            <v>19.7</v>
          </cell>
          <cell r="K179">
            <v>114.95</v>
          </cell>
          <cell r="M179">
            <v>0</v>
          </cell>
          <cell r="N179">
            <v>0</v>
          </cell>
          <cell r="P179">
            <v>3691.91</v>
          </cell>
        </row>
        <row r="180">
          <cell r="B180">
            <v>159</v>
          </cell>
          <cell r="C180" t="str">
            <v>23/04/2037</v>
          </cell>
          <cell r="D180">
            <v>72328.67</v>
          </cell>
          <cell r="G180">
            <v>3028.82</v>
          </cell>
          <cell r="H180">
            <v>527.21</v>
          </cell>
          <cell r="J180">
            <v>20.93</v>
          </cell>
          <cell r="K180">
            <v>114.95</v>
          </cell>
          <cell r="M180">
            <v>0</v>
          </cell>
          <cell r="N180">
            <v>0</v>
          </cell>
          <cell r="P180">
            <v>3691.91</v>
          </cell>
        </row>
        <row r="181">
          <cell r="B181">
            <v>160</v>
          </cell>
          <cell r="C181" t="str">
            <v>23/05/2037</v>
          </cell>
          <cell r="D181">
            <v>69299.850000000006</v>
          </cell>
          <cell r="G181">
            <v>3068.78</v>
          </cell>
          <cell r="H181">
            <v>488.78</v>
          </cell>
          <cell r="J181">
            <v>19.399999999999999</v>
          </cell>
          <cell r="K181">
            <v>114.95</v>
          </cell>
          <cell r="M181">
            <v>0</v>
          </cell>
          <cell r="N181">
            <v>0</v>
          </cell>
          <cell r="P181">
            <v>3691.91</v>
          </cell>
        </row>
        <row r="182">
          <cell r="B182">
            <v>161</v>
          </cell>
          <cell r="C182" t="str">
            <v>23/06/2037</v>
          </cell>
          <cell r="D182">
            <v>66231.070000000007</v>
          </cell>
          <cell r="G182">
            <v>3075.03</v>
          </cell>
          <cell r="H182">
            <v>482.77</v>
          </cell>
          <cell r="J182">
            <v>19.16</v>
          </cell>
          <cell r="K182">
            <v>114.95</v>
          </cell>
          <cell r="M182">
            <v>0</v>
          </cell>
          <cell r="N182">
            <v>0</v>
          </cell>
          <cell r="P182">
            <v>3691.91</v>
          </cell>
        </row>
        <row r="183">
          <cell r="B183">
            <v>162</v>
          </cell>
          <cell r="C183" t="str">
            <v>23/07/2037</v>
          </cell>
          <cell r="D183">
            <v>63156.04</v>
          </cell>
          <cell r="G183">
            <v>3113.83</v>
          </cell>
          <cell r="H183">
            <v>445.45</v>
          </cell>
          <cell r="J183">
            <v>17.68</v>
          </cell>
          <cell r="K183">
            <v>114.95</v>
          </cell>
          <cell r="M183">
            <v>0</v>
          </cell>
          <cell r="N183">
            <v>0</v>
          </cell>
          <cell r="P183">
            <v>3691.91</v>
          </cell>
        </row>
        <row r="184">
          <cell r="B184">
            <v>163</v>
          </cell>
          <cell r="C184" t="str">
            <v>23/08/2037</v>
          </cell>
          <cell r="D184">
            <v>60042.21</v>
          </cell>
          <cell r="G184">
            <v>3121.93</v>
          </cell>
          <cell r="H184">
            <v>437.66</v>
          </cell>
          <cell r="J184">
            <v>17.37</v>
          </cell>
          <cell r="K184">
            <v>114.95</v>
          </cell>
          <cell r="M184">
            <v>0</v>
          </cell>
          <cell r="N184">
            <v>0</v>
          </cell>
          <cell r="P184">
            <v>3691.91</v>
          </cell>
        </row>
        <row r="185">
          <cell r="B185">
            <v>164</v>
          </cell>
          <cell r="C185" t="str">
            <v>23/09/2037</v>
          </cell>
          <cell r="D185">
            <v>56920.28</v>
          </cell>
          <cell r="G185">
            <v>3145.59</v>
          </cell>
          <cell r="H185">
            <v>414.9</v>
          </cell>
          <cell r="J185">
            <v>16.47</v>
          </cell>
          <cell r="K185">
            <v>114.95</v>
          </cell>
          <cell r="M185">
            <v>0</v>
          </cell>
          <cell r="N185">
            <v>0</v>
          </cell>
          <cell r="P185">
            <v>3691.91</v>
          </cell>
        </row>
        <row r="186">
          <cell r="B186">
            <v>165</v>
          </cell>
          <cell r="C186" t="str">
            <v>23/10/2037</v>
          </cell>
          <cell r="D186">
            <v>53774.69</v>
          </cell>
          <cell r="G186">
            <v>3182.62</v>
          </cell>
          <cell r="H186">
            <v>379.28</v>
          </cell>
          <cell r="J186">
            <v>15.06</v>
          </cell>
          <cell r="K186">
            <v>114.95</v>
          </cell>
          <cell r="M186">
            <v>0</v>
          </cell>
          <cell r="N186">
            <v>0</v>
          </cell>
          <cell r="P186">
            <v>3691.91</v>
          </cell>
        </row>
        <row r="187">
          <cell r="B187">
            <v>166</v>
          </cell>
          <cell r="C187" t="str">
            <v>23/11/2037</v>
          </cell>
          <cell r="D187">
            <v>50592.07</v>
          </cell>
          <cell r="G187">
            <v>3193.55</v>
          </cell>
          <cell r="H187">
            <v>368.77</v>
          </cell>
          <cell r="J187">
            <v>14.64</v>
          </cell>
          <cell r="K187">
            <v>114.95</v>
          </cell>
          <cell r="M187">
            <v>0</v>
          </cell>
          <cell r="N187">
            <v>0</v>
          </cell>
          <cell r="P187">
            <v>3691.91</v>
          </cell>
        </row>
        <row r="188">
          <cell r="B188">
            <v>167</v>
          </cell>
          <cell r="C188" t="str">
            <v>23/12/2037</v>
          </cell>
          <cell r="D188">
            <v>47398.52</v>
          </cell>
          <cell r="G188">
            <v>3229.38</v>
          </cell>
          <cell r="H188">
            <v>334.31</v>
          </cell>
          <cell r="J188">
            <v>13.27</v>
          </cell>
          <cell r="K188">
            <v>114.95</v>
          </cell>
          <cell r="M188">
            <v>0</v>
          </cell>
          <cell r="N188">
            <v>0</v>
          </cell>
          <cell r="P188">
            <v>3691.91</v>
          </cell>
        </row>
        <row r="189">
          <cell r="B189">
            <v>168</v>
          </cell>
          <cell r="C189" t="str">
            <v>23/01/2038</v>
          </cell>
          <cell r="D189">
            <v>44169.14</v>
          </cell>
          <cell r="G189">
            <v>3242.22</v>
          </cell>
          <cell r="H189">
            <v>321.95999999999998</v>
          </cell>
          <cell r="J189">
            <v>12.78</v>
          </cell>
          <cell r="K189">
            <v>114.95</v>
          </cell>
          <cell r="M189">
            <v>0</v>
          </cell>
          <cell r="N189">
            <v>0</v>
          </cell>
          <cell r="P189">
            <v>3691.91</v>
          </cell>
        </row>
        <row r="190">
          <cell r="B190">
            <v>169</v>
          </cell>
          <cell r="C190" t="str">
            <v>23/02/2038</v>
          </cell>
          <cell r="D190">
            <v>40926.92</v>
          </cell>
          <cell r="G190">
            <v>3266.8</v>
          </cell>
          <cell r="H190">
            <v>298.32</v>
          </cell>
          <cell r="J190">
            <v>11.84</v>
          </cell>
          <cell r="K190">
            <v>114.95</v>
          </cell>
          <cell r="M190">
            <v>0</v>
          </cell>
          <cell r="N190">
            <v>0</v>
          </cell>
          <cell r="P190">
            <v>3691.91</v>
          </cell>
        </row>
        <row r="191">
          <cell r="B191">
            <v>170</v>
          </cell>
          <cell r="C191" t="str">
            <v>23/03/2038</v>
          </cell>
          <cell r="D191">
            <v>37660.120000000003</v>
          </cell>
          <cell r="G191">
            <v>3319.26</v>
          </cell>
          <cell r="H191">
            <v>247.86</v>
          </cell>
          <cell r="J191">
            <v>9.84</v>
          </cell>
          <cell r="K191">
            <v>114.95</v>
          </cell>
          <cell r="M191">
            <v>0</v>
          </cell>
          <cell r="N191">
            <v>0</v>
          </cell>
          <cell r="P191">
            <v>3691.91</v>
          </cell>
        </row>
        <row r="192">
          <cell r="B192">
            <v>171</v>
          </cell>
          <cell r="C192" t="str">
            <v>23/04/2038</v>
          </cell>
          <cell r="D192">
            <v>34340.86</v>
          </cell>
          <cell r="G192">
            <v>3316.7</v>
          </cell>
          <cell r="H192">
            <v>250.32</v>
          </cell>
          <cell r="J192">
            <v>9.94</v>
          </cell>
          <cell r="K192">
            <v>114.95</v>
          </cell>
          <cell r="M192">
            <v>0</v>
          </cell>
          <cell r="N192">
            <v>0</v>
          </cell>
          <cell r="P192">
            <v>3691.91</v>
          </cell>
        </row>
        <row r="193">
          <cell r="B193">
            <v>172</v>
          </cell>
          <cell r="C193" t="str">
            <v>23/05/2038</v>
          </cell>
          <cell r="D193">
            <v>31024.16</v>
          </cell>
          <cell r="G193">
            <v>3349.45</v>
          </cell>
          <cell r="H193">
            <v>218.82</v>
          </cell>
          <cell r="J193">
            <v>8.69</v>
          </cell>
          <cell r="K193">
            <v>114.95</v>
          </cell>
          <cell r="M193">
            <v>0</v>
          </cell>
          <cell r="N193">
            <v>0</v>
          </cell>
          <cell r="P193">
            <v>3691.91</v>
          </cell>
        </row>
        <row r="194">
          <cell r="B194">
            <v>173</v>
          </cell>
          <cell r="C194" t="str">
            <v>23/06/2038</v>
          </cell>
          <cell r="D194">
            <v>27674.71</v>
          </cell>
          <cell r="G194">
            <v>3367.22</v>
          </cell>
          <cell r="H194">
            <v>201.73</v>
          </cell>
          <cell r="J194">
            <v>8.01</v>
          </cell>
          <cell r="K194">
            <v>114.95</v>
          </cell>
          <cell r="M194">
            <v>0</v>
          </cell>
          <cell r="N194">
            <v>0</v>
          </cell>
          <cell r="P194">
            <v>3691.91</v>
          </cell>
        </row>
        <row r="195">
          <cell r="B195">
            <v>174</v>
          </cell>
          <cell r="C195" t="str">
            <v>23/07/2038</v>
          </cell>
          <cell r="D195">
            <v>24307.49</v>
          </cell>
          <cell r="G195">
            <v>3398.7</v>
          </cell>
          <cell r="H195">
            <v>171.45</v>
          </cell>
          <cell r="J195">
            <v>6.81</v>
          </cell>
          <cell r="K195">
            <v>114.95</v>
          </cell>
          <cell r="M195">
            <v>0</v>
          </cell>
          <cell r="N195">
            <v>0</v>
          </cell>
          <cell r="P195">
            <v>3691.91</v>
          </cell>
        </row>
        <row r="196">
          <cell r="B196">
            <v>175</v>
          </cell>
          <cell r="C196" t="str">
            <v>23/08/2038</v>
          </cell>
          <cell r="D196">
            <v>20908.79</v>
          </cell>
          <cell r="G196">
            <v>3418.5</v>
          </cell>
          <cell r="H196">
            <v>152.41</v>
          </cell>
          <cell r="J196">
            <v>6.05</v>
          </cell>
          <cell r="K196">
            <v>114.95</v>
          </cell>
          <cell r="M196">
            <v>0</v>
          </cell>
          <cell r="N196">
            <v>0</v>
          </cell>
          <cell r="P196">
            <v>3691.91</v>
          </cell>
        </row>
        <row r="197">
          <cell r="B197">
            <v>176</v>
          </cell>
          <cell r="C197" t="str">
            <v>23/09/2038</v>
          </cell>
          <cell r="D197">
            <v>17490.29</v>
          </cell>
          <cell r="G197">
            <v>3444.41</v>
          </cell>
          <cell r="H197">
            <v>127.49</v>
          </cell>
          <cell r="J197">
            <v>5.0599999999999996</v>
          </cell>
          <cell r="K197">
            <v>114.95</v>
          </cell>
          <cell r="M197">
            <v>0</v>
          </cell>
          <cell r="N197">
            <v>0</v>
          </cell>
          <cell r="P197">
            <v>3691.91</v>
          </cell>
        </row>
        <row r="198">
          <cell r="B198">
            <v>177</v>
          </cell>
          <cell r="C198" t="str">
            <v>23/10/2038</v>
          </cell>
          <cell r="D198">
            <v>14045.88</v>
          </cell>
          <cell r="G198">
            <v>3473.96</v>
          </cell>
          <cell r="H198">
            <v>99.07</v>
          </cell>
          <cell r="J198">
            <v>3.93</v>
          </cell>
          <cell r="K198">
            <v>114.95</v>
          </cell>
          <cell r="M198">
            <v>0</v>
          </cell>
          <cell r="N198">
            <v>0</v>
          </cell>
          <cell r="P198">
            <v>3691.91</v>
          </cell>
        </row>
        <row r="199">
          <cell r="B199">
            <v>178</v>
          </cell>
          <cell r="C199" t="str">
            <v>23/11/2038</v>
          </cell>
          <cell r="D199">
            <v>10571.92</v>
          </cell>
          <cell r="G199">
            <v>3496.84</v>
          </cell>
          <cell r="H199">
            <v>77.06</v>
          </cell>
          <cell r="J199">
            <v>3.06</v>
          </cell>
          <cell r="K199">
            <v>114.95</v>
          </cell>
          <cell r="M199">
            <v>0</v>
          </cell>
          <cell r="N199">
            <v>0</v>
          </cell>
          <cell r="P199">
            <v>3691.91</v>
          </cell>
        </row>
        <row r="200">
          <cell r="B200">
            <v>179</v>
          </cell>
          <cell r="C200" t="str">
            <v>23/12/2038</v>
          </cell>
          <cell r="D200">
            <v>7075.08</v>
          </cell>
          <cell r="G200">
            <v>3525.08</v>
          </cell>
          <cell r="H200">
            <v>49.9</v>
          </cell>
          <cell r="J200">
            <v>1.98</v>
          </cell>
          <cell r="K200">
            <v>114.95</v>
          </cell>
          <cell r="M200">
            <v>0</v>
          </cell>
          <cell r="N200">
            <v>0</v>
          </cell>
          <cell r="P200">
            <v>3691.91</v>
          </cell>
        </row>
        <row r="201">
          <cell r="B201">
            <v>180</v>
          </cell>
          <cell r="C201" t="str">
            <v>23/01/2039</v>
          </cell>
          <cell r="D201">
            <v>3550</v>
          </cell>
          <cell r="G201">
            <v>3550</v>
          </cell>
          <cell r="H201">
            <v>25.88</v>
          </cell>
          <cell r="J201">
            <v>1.03</v>
          </cell>
          <cell r="K201">
            <v>114.95</v>
          </cell>
          <cell r="M201">
            <v>0</v>
          </cell>
          <cell r="N201">
            <v>0</v>
          </cell>
          <cell r="P201">
            <v>3691.86</v>
          </cell>
        </row>
        <row r="203">
          <cell r="D203" t="str">
            <v>Totales</v>
          </cell>
          <cell r="G203">
            <v>354257.7</v>
          </cell>
          <cell r="H203">
            <v>278538.13</v>
          </cell>
          <cell r="J203">
            <v>11056.92</v>
          </cell>
          <cell r="K203">
            <v>20691</v>
          </cell>
          <cell r="M203">
            <v>0</v>
          </cell>
          <cell r="N203">
            <v>0</v>
          </cell>
          <cell r="P203">
            <v>664543.75</v>
          </cell>
        </row>
        <row r="206">
          <cell r="B206" t="str">
            <v>Nota: La simulación de cuotas es referencial, podría variar por cambios en la fecha de desembolso o cambios en el Tarifario del Banco.</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0EB0-FA64-41F3-A542-270CC2F675C2}">
  <sheetPr codeName="Hoja2">
    <pageSetUpPr fitToPage="1"/>
  </sheetPr>
  <dimension ref="A1:Q103"/>
  <sheetViews>
    <sheetView showGridLines="0" topLeftCell="A90" zoomScale="96" zoomScaleNormal="96" zoomScaleSheetLayoutView="100" zoomScalePageLayoutView="85" workbookViewId="0">
      <selection activeCell="E70" sqref="E70"/>
    </sheetView>
  </sheetViews>
  <sheetFormatPr baseColWidth="10" defaultColWidth="11.453125" defaultRowHeight="13.5" x14ac:dyDescent="0.3"/>
  <cols>
    <col min="1" max="1" width="2.7265625" style="3" customWidth="1"/>
    <col min="2" max="2" width="29.81640625" style="3" customWidth="1"/>
    <col min="3" max="3" width="16.26953125" style="3" customWidth="1"/>
    <col min="4" max="4" width="14.26953125" style="3" customWidth="1"/>
    <col min="5" max="5" width="32.7265625" style="3" customWidth="1"/>
    <col min="6" max="6" width="13.1796875" style="3" customWidth="1"/>
    <col min="7" max="7" width="16.26953125" style="39" customWidth="1"/>
    <col min="8" max="8" width="12.54296875" style="3" customWidth="1"/>
    <col min="9" max="9" width="12.7265625" style="3" customWidth="1"/>
    <col min="10" max="10" width="10.1796875" style="3" customWidth="1"/>
    <col min="11" max="16384" width="11.453125" style="3"/>
  </cols>
  <sheetData>
    <row r="1" spans="1:10" x14ac:dyDescent="0.3">
      <c r="A1" s="1"/>
      <c r="B1" s="1"/>
      <c r="C1" s="1"/>
      <c r="D1" s="1"/>
      <c r="E1" s="1"/>
      <c r="F1" s="1"/>
      <c r="G1" s="2"/>
      <c r="H1" s="1"/>
      <c r="I1" s="1"/>
      <c r="J1" s="1"/>
    </row>
    <row r="2" spans="1:10" x14ac:dyDescent="0.3">
      <c r="A2" s="1"/>
      <c r="B2" s="1"/>
      <c r="C2" s="1"/>
      <c r="D2" s="1"/>
      <c r="E2" s="1"/>
      <c r="F2" s="1"/>
      <c r="G2" s="2"/>
      <c r="H2" s="1"/>
      <c r="I2" s="1"/>
      <c r="J2" s="1"/>
    </row>
    <row r="3" spans="1:10" x14ac:dyDescent="0.3">
      <c r="A3" s="1"/>
      <c r="B3" s="1"/>
      <c r="C3" s="1"/>
      <c r="D3" s="1"/>
      <c r="E3" s="1"/>
      <c r="F3" s="1"/>
      <c r="G3" s="2"/>
      <c r="H3" s="1"/>
      <c r="I3" s="1"/>
      <c r="J3" s="1"/>
    </row>
    <row r="4" spans="1:10" x14ac:dyDescent="0.3">
      <c r="A4" s="1"/>
      <c r="B4" s="1"/>
      <c r="C4" s="1"/>
      <c r="D4" s="1"/>
      <c r="E4" s="1"/>
      <c r="F4" s="1"/>
      <c r="G4" s="2"/>
      <c r="H4" s="1"/>
      <c r="I4" s="1"/>
      <c r="J4" s="1"/>
    </row>
    <row r="5" spans="1:10" ht="3" customHeight="1" thickBot="1" x14ac:dyDescent="0.35">
      <c r="A5" s="4"/>
      <c r="B5" s="4"/>
      <c r="C5" s="4"/>
      <c r="D5" s="4"/>
      <c r="E5" s="5"/>
      <c r="F5" s="5"/>
      <c r="G5" s="5"/>
      <c r="H5" s="5"/>
      <c r="I5" s="5"/>
      <c r="J5" s="5"/>
    </row>
    <row r="6" spans="1:10" ht="6.75" customHeight="1" thickTop="1" thickBot="1" x14ac:dyDescent="0.35">
      <c r="A6" s="6"/>
      <c r="B6" s="7"/>
      <c r="C6" s="6"/>
      <c r="D6" s="8"/>
      <c r="E6" s="9"/>
      <c r="F6" s="9"/>
      <c r="G6" s="10"/>
      <c r="H6" s="9"/>
      <c r="I6" s="9"/>
      <c r="J6" s="9"/>
    </row>
    <row r="7" spans="1:10" ht="15.75" customHeight="1" x14ac:dyDescent="0.3">
      <c r="A7" s="11"/>
      <c r="B7" s="12" t="s">
        <v>0</v>
      </c>
      <c r="C7" s="11"/>
      <c r="D7" s="13"/>
      <c r="E7" s="128" t="s">
        <v>1</v>
      </c>
      <c r="F7" s="128"/>
      <c r="G7" s="129"/>
      <c r="H7" s="133">
        <f>VALUE('[1]Cronograma Cuotas'!$L$10)/100</f>
        <v>6.5000000000000002E-2</v>
      </c>
      <c r="I7" s="134"/>
      <c r="J7" s="9"/>
    </row>
    <row r="8" spans="1:10" ht="15.75" customHeight="1" thickBot="1" x14ac:dyDescent="0.35">
      <c r="A8" s="11"/>
      <c r="B8" s="14" t="s">
        <v>2</v>
      </c>
      <c r="C8" s="15"/>
      <c r="D8" s="16"/>
      <c r="E8" s="135" t="s">
        <v>3</v>
      </c>
      <c r="F8" s="136"/>
      <c r="G8" s="137"/>
      <c r="H8" s="138">
        <f>VALUE('[1]Cronograma Cuotas'!$L$15)/100</f>
        <v>8.0700000000000008E-2</v>
      </c>
      <c r="I8" s="139"/>
      <c r="J8" s="9"/>
    </row>
    <row r="9" spans="1:10" ht="15.75" customHeight="1" x14ac:dyDescent="0.3">
      <c r="A9" s="11"/>
      <c r="B9" s="15"/>
      <c r="C9" s="15"/>
      <c r="D9" s="16"/>
      <c r="E9" s="140" t="s">
        <v>4</v>
      </c>
      <c r="F9" s="141"/>
      <c r="G9" s="142"/>
      <c r="H9" s="17" t="s">
        <v>5</v>
      </c>
      <c r="I9" s="17" t="s">
        <v>6</v>
      </c>
      <c r="J9" s="9"/>
    </row>
    <row r="10" spans="1:10" ht="39.75" customHeight="1" x14ac:dyDescent="0.3">
      <c r="A10" s="11"/>
      <c r="B10" s="18"/>
      <c r="C10" s="15"/>
      <c r="D10" s="16"/>
      <c r="E10" s="143"/>
      <c r="F10" s="144"/>
      <c r="G10" s="145"/>
      <c r="H10" s="19">
        <v>9.9099999999999994E-2</v>
      </c>
      <c r="I10" s="19">
        <v>0.12509999999999999</v>
      </c>
      <c r="J10" s="9"/>
    </row>
    <row r="11" spans="1:10" ht="6.75" customHeight="1" thickBot="1" x14ac:dyDescent="0.35">
      <c r="A11" s="20"/>
      <c r="B11" s="21"/>
      <c r="C11" s="20"/>
      <c r="D11" s="22"/>
      <c r="E11" s="23"/>
      <c r="F11" s="23"/>
      <c r="G11" s="24"/>
      <c r="H11" s="23"/>
      <c r="I11" s="23"/>
      <c r="J11" s="23"/>
    </row>
    <row r="12" spans="1:10" ht="5.9" customHeight="1" thickTop="1" x14ac:dyDescent="0.3">
      <c r="A12" s="25"/>
      <c r="B12" s="26"/>
      <c r="C12" s="25"/>
      <c r="D12" s="27"/>
      <c r="E12" s="4"/>
      <c r="F12" s="4"/>
      <c r="G12" s="28"/>
      <c r="H12" s="4"/>
      <c r="I12" s="4"/>
      <c r="J12" s="4"/>
    </row>
    <row r="13" spans="1:10" x14ac:dyDescent="0.3">
      <c r="A13" s="29">
        <v>1</v>
      </c>
      <c r="B13" s="30" t="s">
        <v>7</v>
      </c>
      <c r="C13" s="31"/>
      <c r="D13" s="4"/>
      <c r="E13" s="4"/>
      <c r="F13" s="4"/>
      <c r="G13" s="28"/>
      <c r="H13" s="4"/>
      <c r="I13" s="4"/>
      <c r="J13" s="4"/>
    </row>
    <row r="14" spans="1:10" ht="5.25" customHeight="1" x14ac:dyDescent="0.3">
      <c r="A14" s="29"/>
      <c r="B14" s="31"/>
      <c r="C14" s="31"/>
      <c r="D14" s="4"/>
      <c r="E14" s="4"/>
      <c r="F14" s="4"/>
      <c r="G14" s="28"/>
      <c r="H14" s="4"/>
      <c r="I14" s="4"/>
      <c r="J14" s="4"/>
    </row>
    <row r="15" spans="1:10" x14ac:dyDescent="0.3">
      <c r="A15" s="4"/>
      <c r="B15" s="27" t="s">
        <v>8</v>
      </c>
      <c r="C15" s="126" t="s">
        <v>9</v>
      </c>
      <c r="D15" s="126"/>
      <c r="E15" s="127" t="s">
        <v>10</v>
      </c>
      <c r="F15" s="127"/>
      <c r="G15" s="33" t="str">
        <f>'[1]Cronograma Cuotas'!$L$12</f>
        <v>15/01/2025</v>
      </c>
      <c r="I15" s="4"/>
      <c r="J15" s="4"/>
    </row>
    <row r="16" spans="1:10" x14ac:dyDescent="0.3">
      <c r="A16" s="4"/>
      <c r="B16" s="27" t="s">
        <v>11</v>
      </c>
      <c r="C16" s="34" t="str">
        <f>+'[1]Cronograma Cuotas'!$L$8</f>
        <v>SOLES</v>
      </c>
      <c r="D16" s="27"/>
      <c r="E16" s="4"/>
      <c r="F16" s="4"/>
      <c r="G16" s="28"/>
      <c r="H16" s="4"/>
      <c r="I16" s="4"/>
      <c r="J16" s="4"/>
    </row>
    <row r="17" spans="1:10" ht="15" customHeight="1" x14ac:dyDescent="0.3">
      <c r="A17" s="4"/>
      <c r="B17" s="27" t="s">
        <v>12</v>
      </c>
      <c r="C17" s="35">
        <f>VALUE('[1]Cronograma Cuotas'!$F$10)</f>
        <v>327563.25</v>
      </c>
      <c r="D17" s="35"/>
      <c r="E17" s="4"/>
      <c r="F17" s="4"/>
      <c r="G17" s="28"/>
      <c r="H17" s="4"/>
      <c r="I17" s="4"/>
      <c r="J17" s="4"/>
    </row>
    <row r="18" spans="1:10" ht="15" customHeight="1" x14ac:dyDescent="0.3">
      <c r="A18" s="4"/>
      <c r="B18" s="36" t="s">
        <v>13</v>
      </c>
      <c r="C18" s="35" t="e">
        <f>D36</f>
        <v>#REF!</v>
      </c>
      <c r="D18" s="35"/>
      <c r="E18" s="4"/>
      <c r="F18" s="4"/>
      <c r="G18" s="28"/>
      <c r="H18" s="4"/>
      <c r="I18" s="4"/>
      <c r="J18" s="4"/>
    </row>
    <row r="19" spans="1:10" ht="5.25" customHeight="1" x14ac:dyDescent="0.3">
      <c r="A19" s="4"/>
      <c r="B19" s="27"/>
      <c r="C19" s="35"/>
      <c r="D19" s="35"/>
      <c r="E19" s="37"/>
      <c r="F19" s="37"/>
      <c r="G19" s="37"/>
      <c r="H19" s="4"/>
      <c r="I19" s="4"/>
      <c r="J19" s="4"/>
    </row>
    <row r="20" spans="1:10" x14ac:dyDescent="0.3">
      <c r="A20" s="29">
        <v>2</v>
      </c>
      <c r="B20" s="38" t="s">
        <v>14</v>
      </c>
      <c r="C20" s="31"/>
      <c r="D20" s="4"/>
      <c r="E20" s="4"/>
      <c r="F20" s="4"/>
      <c r="G20" s="28"/>
      <c r="H20" s="4"/>
      <c r="I20" s="4"/>
      <c r="J20" s="4"/>
    </row>
    <row r="21" spans="1:10" ht="5.25" customHeight="1" x14ac:dyDescent="0.3">
      <c r="A21" s="4"/>
      <c r="B21" s="27"/>
      <c r="C21" s="4"/>
      <c r="D21" s="4"/>
      <c r="E21" s="4"/>
      <c r="F21" s="4"/>
      <c r="H21" s="4"/>
      <c r="I21" s="4"/>
      <c r="J21" s="4"/>
    </row>
    <row r="22" spans="1:10" x14ac:dyDescent="0.3">
      <c r="A22" s="4"/>
      <c r="B22" s="27" t="s">
        <v>15</v>
      </c>
      <c r="C22" s="40" t="s">
        <v>16</v>
      </c>
      <c r="D22" s="4"/>
      <c r="E22" s="4" t="s">
        <v>17</v>
      </c>
      <c r="F22" s="4"/>
      <c r="G22" s="41" t="str">
        <f>'[1]Cronograma Cuotas'!$F$12</f>
        <v>16/12/2024</v>
      </c>
      <c r="H22" s="4"/>
      <c r="I22" s="4"/>
      <c r="J22" s="4"/>
    </row>
    <row r="23" spans="1:10" x14ac:dyDescent="0.3">
      <c r="A23" s="4"/>
      <c r="B23" s="27" t="s">
        <v>18</v>
      </c>
      <c r="C23" s="42">
        <f>VALUE('[1]Cronograma Cuotas'!$L$16)</f>
        <v>681450</v>
      </c>
      <c r="D23" s="4"/>
      <c r="E23" s="4" t="s">
        <v>19</v>
      </c>
      <c r="F23" s="4"/>
      <c r="G23" s="43" t="str">
        <f>DAY(VALUE('[1]Cronograma Cuotas'!$L$12))&amp;" de cada mes"</f>
        <v>15 de cada mes</v>
      </c>
      <c r="H23" s="4"/>
      <c r="I23" s="4"/>
      <c r="J23" s="4"/>
    </row>
    <row r="24" spans="1:10" x14ac:dyDescent="0.3">
      <c r="A24" s="4"/>
      <c r="B24" s="27" t="s">
        <v>20</v>
      </c>
      <c r="C24" s="35">
        <f>VALUE('[1]Cronograma Cuotas'!$F$11)</f>
        <v>180</v>
      </c>
      <c r="D24" s="44"/>
      <c r="E24" s="4" t="s">
        <v>21</v>
      </c>
      <c r="F24" s="4"/>
      <c r="G24" s="45" t="e">
        <f>IF(VALUE(MIN('[1]Cronograma Cuotas'!$P$20:$Q$500))=0,MIN(I31:I33),MIN(I31:I33))</f>
        <v>#REF!</v>
      </c>
      <c r="H24" s="4"/>
      <c r="I24" s="4"/>
      <c r="J24" s="4"/>
    </row>
    <row r="25" spans="1:10" x14ac:dyDescent="0.3">
      <c r="A25" s="4"/>
      <c r="B25" s="27" t="s">
        <v>22</v>
      </c>
      <c r="C25" s="35" t="s">
        <v>23</v>
      </c>
      <c r="D25" s="44"/>
      <c r="E25" s="4" t="s">
        <v>24</v>
      </c>
      <c r="F25" s="4"/>
      <c r="G25" s="27" t="e">
        <f>IF(ABS((VALUE(MAX('[1]Cronograma Cuotas'!$P$20:$Q$48))-G24))&gt;50,VALUE(MAX('[1]Cronograma Cuotas'!$P$20:$Q$48)),0)</f>
        <v>#REF!</v>
      </c>
      <c r="H25" s="4"/>
      <c r="I25" s="4"/>
      <c r="J25" s="4"/>
    </row>
    <row r="26" spans="1:10" x14ac:dyDescent="0.3">
      <c r="A26" s="4"/>
      <c r="B26" s="4" t="s">
        <v>25</v>
      </c>
      <c r="C26" s="46">
        <f>VALUE('[1]Cronograma Cuotas'!$H$13)/100</f>
        <v>2.8000000000000003E-4</v>
      </c>
      <c r="D26" s="44"/>
      <c r="E26" s="4" t="s">
        <v>26</v>
      </c>
      <c r="F26" s="4"/>
      <c r="G26" s="47" t="str">
        <f>'[1]Cronograma Cuotas'!$L$11</f>
        <v>0</v>
      </c>
      <c r="H26" s="4"/>
      <c r="I26" s="4"/>
      <c r="J26" s="4"/>
    </row>
    <row r="27" spans="1:10" x14ac:dyDescent="0.3">
      <c r="A27" s="4"/>
      <c r="B27" s="4" t="s">
        <v>27</v>
      </c>
      <c r="C27" s="46">
        <f>VALUE('[1]Cronograma Cuotas'!$O$13)/100</f>
        <v>3.4000000000000002E-3</v>
      </c>
      <c r="D27" s="44"/>
      <c r="F27" s="48" t="s">
        <v>28</v>
      </c>
      <c r="G27" s="48" t="s">
        <v>29</v>
      </c>
      <c r="H27" s="4"/>
      <c r="I27" s="4"/>
      <c r="J27" s="4"/>
    </row>
    <row r="28" spans="1:10" ht="15" customHeight="1" x14ac:dyDescent="0.3">
      <c r="A28" s="4"/>
      <c r="B28" s="4"/>
      <c r="C28" s="4"/>
      <c r="D28" s="4"/>
      <c r="E28" s="28"/>
      <c r="F28" s="49"/>
      <c r="G28" s="50"/>
      <c r="H28" s="4"/>
      <c r="I28" s="4"/>
      <c r="J28" s="4"/>
    </row>
    <row r="29" spans="1:10" ht="9.75" customHeight="1" x14ac:dyDescent="0.3">
      <c r="A29" s="4"/>
      <c r="B29" s="4"/>
      <c r="C29" s="4"/>
      <c r="D29" s="4"/>
      <c r="E29" s="28"/>
      <c r="F29" s="28"/>
      <c r="G29" s="28"/>
      <c r="H29" s="4"/>
      <c r="I29" s="4"/>
      <c r="J29" s="4"/>
    </row>
    <row r="30" spans="1:10" s="53" customFormat="1" x14ac:dyDescent="0.35">
      <c r="A30" s="51"/>
      <c r="B30" s="52" t="s">
        <v>30</v>
      </c>
      <c r="C30" s="52" t="s">
        <v>31</v>
      </c>
      <c r="D30" s="52" t="s">
        <v>32</v>
      </c>
      <c r="E30" s="147" t="s">
        <v>33</v>
      </c>
      <c r="F30" s="148"/>
      <c r="G30" s="52" t="s">
        <v>34</v>
      </c>
      <c r="H30" s="52" t="s">
        <v>35</v>
      </c>
      <c r="I30" s="52" t="s">
        <v>36</v>
      </c>
      <c r="J30" s="51"/>
    </row>
    <row r="31" spans="1:10" x14ac:dyDescent="0.3">
      <c r="A31" s="4"/>
      <c r="B31" s="54" t="s">
        <v>37</v>
      </c>
      <c r="C31" s="55">
        <f>VLOOKUP(VALUE(MID(B31,7,4)),'[1]Cronograma Cuotas'!$B$18:$Q$500,6,FALSE)</f>
        <v>1082.06</v>
      </c>
      <c r="D31" s="55">
        <f>VLOOKUP(VALUE(MID(B31,7,4)),'[1]Cronograma Cuotas'!$B$18:$Q$500,7,FALSE)</f>
        <v>1723.54</v>
      </c>
      <c r="E31" s="149">
        <f>VLOOKUP(VALUE(MID(B31,7,4)),'[1]Cronograma Cuotas'!$B$18:$Q$500,9,FALSE)</f>
        <v>91.72</v>
      </c>
      <c r="F31" s="150"/>
      <c r="G31" s="56">
        <f>VLOOKUP(VALUE(MID(B31,7,4)),'[1]Cronograma Cuotas'!$B$18:$Q$500,10,FALSE)</f>
        <v>193.08</v>
      </c>
      <c r="H31" s="55">
        <f>VLOOKUP(VALUE(MID(B31,7,4)),'[1]Cronograma Cuotas'!$B$18:$Q$500,12,FALSE)</f>
        <v>0</v>
      </c>
      <c r="I31" s="55">
        <f>VLOOKUP(VALUE(MID(B31,7,4)),'[1]Cronograma Cuotas'!$B$18:$Q$500,15,FALSE)</f>
        <v>3090.4</v>
      </c>
      <c r="J31" s="4"/>
    </row>
    <row r="32" spans="1:10" x14ac:dyDescent="0.3">
      <c r="A32" s="4"/>
      <c r="B32" s="54" t="s">
        <v>38</v>
      </c>
      <c r="C32" s="55">
        <f>VLOOKUP(VALUE(MID(B32,7,4)),'[1]Cronograma Cuotas'!$B$18:$Q$500,6,FALSE)</f>
        <v>1027.5999999999999</v>
      </c>
      <c r="D32" s="55">
        <f>VLOOKUP(VALUE(MID(B32,7,4)),'[1]Cronograma Cuotas'!$B$18:$Q$500,7,FALSE)</f>
        <v>1775.26</v>
      </c>
      <c r="E32" s="149">
        <f>VLOOKUP(VALUE(MID(B32,7,4)),'[1]Cronograma Cuotas'!$B$18:$Q$500,9,FALSE)</f>
        <v>94.46</v>
      </c>
      <c r="F32" s="150"/>
      <c r="G32" s="56">
        <f>VLOOKUP(VALUE(MID(B32,7,4)),'[1]Cronograma Cuotas'!$B$18:$Q$500,10,FALSE)</f>
        <v>193.08</v>
      </c>
      <c r="H32" s="55">
        <f>VLOOKUP(VALUE(MID(B32,7,4)),'[1]Cronograma Cuotas'!$B$18:$Q$500,12,FALSE)</f>
        <v>0</v>
      </c>
      <c r="I32" s="55">
        <f>VLOOKUP(VALUE(MID(B32,7,4)),'[1]Cronograma Cuotas'!$B$18:$Q$500,15,FALSE)</f>
        <v>3090.4</v>
      </c>
      <c r="J32" s="4"/>
    </row>
    <row r="33" spans="1:10" x14ac:dyDescent="0.3">
      <c r="A33" s="4"/>
      <c r="B33" s="54" t="s">
        <v>39</v>
      </c>
      <c r="C33" s="55">
        <f>VLOOKUP(VALUE(MID(B33,7,4)),'[1]Cronograma Cuotas'!$B$18:$Q$500,6,FALSE)</f>
        <v>1214.27</v>
      </c>
      <c r="D33" s="55">
        <f>VLOOKUP(VALUE(MID(B33,7,4)),'[1]Cronograma Cuotas'!$B$18:$Q$500,7,FALSE)</f>
        <v>1598</v>
      </c>
      <c r="E33" s="149">
        <f>VLOOKUP(VALUE(MID(B33,7,4)),'[1]Cronograma Cuotas'!$B$18:$Q$500,9,FALSE)</f>
        <v>85.05</v>
      </c>
      <c r="F33" s="150"/>
      <c r="G33" s="56">
        <f>VLOOKUP(VALUE(MID(B33,7,4)),'[1]Cronograma Cuotas'!$B$18:$Q$500,10,FALSE)</f>
        <v>193.08</v>
      </c>
      <c r="H33" s="55">
        <f>VLOOKUP(VALUE(MID(B33,7,4)),'[1]Cronograma Cuotas'!$B$18:$Q$500,12,FALSE)</f>
        <v>0</v>
      </c>
      <c r="I33" s="55">
        <f>VLOOKUP(VALUE(MID(B33,7,4)),'[1]Cronograma Cuotas'!$B$18:$Q$500,15,FALSE)</f>
        <v>3090.4</v>
      </c>
      <c r="J33" s="4"/>
    </row>
    <row r="34" spans="1:10" x14ac:dyDescent="0.3">
      <c r="A34" s="4"/>
      <c r="B34" s="54" t="s">
        <v>40</v>
      </c>
      <c r="C34" s="55"/>
      <c r="D34" s="55"/>
      <c r="E34" s="149"/>
      <c r="F34" s="150"/>
      <c r="G34" s="56"/>
      <c r="H34" s="55"/>
      <c r="I34" s="55"/>
      <c r="J34" s="4"/>
    </row>
    <row r="35" spans="1:10" x14ac:dyDescent="0.3">
      <c r="A35" s="4"/>
      <c r="B35" s="54" t="str">
        <f>"Cuota "&amp;(C24-G26)</f>
        <v>Cuota 180</v>
      </c>
      <c r="C35" s="55">
        <f>VLOOKUP(VALUE(MID(B35,7,4)),'[1]Cronograma Cuotas'!$B$18:$Q$500,6,FALSE)</f>
        <v>2884.09</v>
      </c>
      <c r="D35" s="55">
        <f>VLOOKUP(VALUE(MID(B35,7,4)),'[1]Cronograma Cuotas'!$B$18:$Q$500,7,FALSE)</f>
        <v>15.18</v>
      </c>
      <c r="E35" s="149">
        <f>VLOOKUP(VALUE(MID(B35,7,4)),'[1]Cronograma Cuotas'!$B$18:$Q$500,9,FALSE)</f>
        <v>0.81</v>
      </c>
      <c r="F35" s="150"/>
      <c r="G35" s="56">
        <f>VLOOKUP(VALUE(MID(B35,7,4)),'[1]Cronograma Cuotas'!$B$18:$Q$500,10,FALSE)</f>
        <v>193.08</v>
      </c>
      <c r="H35" s="55">
        <f>VLOOKUP(VALUE(MID(B35,7,4)),'[1]Cronograma Cuotas'!$B$18:$Q$500,12,FALSE)</f>
        <v>0</v>
      </c>
      <c r="I35" s="55">
        <f>VLOOKUP(VALUE(MID(B35,7,4)),'[1]Cronograma Cuotas'!$B$18:$Q$500,15,FALSE)</f>
        <v>3093.16</v>
      </c>
      <c r="J35" s="4"/>
    </row>
    <row r="36" spans="1:10" x14ac:dyDescent="0.3">
      <c r="A36" s="4"/>
      <c r="B36" s="54" t="s">
        <v>41</v>
      </c>
      <c r="C36" s="55" t="e">
        <f>SUM('[1]Cronograma Cuotas'!$G$19:$G$500)/2</f>
        <v>#REF!</v>
      </c>
      <c r="D36" s="55" t="e">
        <f>SUM('[1]Cronograma Cuotas'!$H$19:$I$500)/2</f>
        <v>#REF!</v>
      </c>
      <c r="E36" s="149" t="e">
        <f>SUM('[1]Cronograma Cuotas'!$J$19:$J$500)/2</f>
        <v>#REF!</v>
      </c>
      <c r="F36" s="150"/>
      <c r="G36" s="56" t="e">
        <f>SUM('[1]Cronograma Cuotas'!$K$19:$L$500)/2</f>
        <v>#REF!</v>
      </c>
      <c r="H36" s="55" t="e">
        <f t="array" ref="H36">SUM('[1]Cronograma Cuotas'!$N$19:$O$500)</f>
        <v>#REF!</v>
      </c>
      <c r="I36" s="55" t="e">
        <f>SUM('[1]Cronograma Cuotas'!$P$19:$Q$500)/2</f>
        <v>#REF!</v>
      </c>
      <c r="J36" s="4"/>
    </row>
    <row r="37" spans="1:10" ht="5.25" customHeight="1" x14ac:dyDescent="0.3">
      <c r="A37" s="4"/>
      <c r="B37" s="4"/>
      <c r="C37" s="57"/>
      <c r="D37" s="58"/>
      <c r="E37" s="59"/>
      <c r="F37" s="59"/>
      <c r="G37" s="28"/>
      <c r="H37" s="4"/>
      <c r="I37" s="4"/>
      <c r="J37" s="4"/>
    </row>
    <row r="38" spans="1:10" ht="15" customHeight="1" x14ac:dyDescent="0.3">
      <c r="A38" s="4"/>
      <c r="B38" s="151" t="s">
        <v>42</v>
      </c>
      <c r="C38" s="151"/>
      <c r="D38" s="151"/>
      <c r="E38" s="151"/>
      <c r="F38" s="151"/>
      <c r="G38" s="151"/>
      <c r="H38" s="151"/>
      <c r="I38" s="151"/>
      <c r="J38" s="151"/>
    </row>
    <row r="39" spans="1:10" x14ac:dyDescent="0.3">
      <c r="A39" s="4"/>
      <c r="B39" s="151"/>
      <c r="C39" s="151"/>
      <c r="D39" s="151"/>
      <c r="E39" s="151"/>
      <c r="F39" s="151"/>
      <c r="G39" s="151"/>
      <c r="H39" s="151"/>
      <c r="I39" s="151"/>
      <c r="J39" s="151"/>
    </row>
    <row r="40" spans="1:10" x14ac:dyDescent="0.3">
      <c r="A40" s="4"/>
      <c r="B40" s="60"/>
      <c r="C40" s="60"/>
      <c r="D40" s="60"/>
      <c r="E40" s="60"/>
      <c r="F40" s="60"/>
      <c r="G40" s="60"/>
      <c r="H40" s="60"/>
      <c r="I40" s="60"/>
      <c r="J40" s="60"/>
    </row>
    <row r="41" spans="1:10" x14ac:dyDescent="0.3">
      <c r="A41" s="4"/>
      <c r="B41" s="30" t="s">
        <v>43</v>
      </c>
      <c r="C41" s="4"/>
      <c r="D41" s="4"/>
      <c r="E41" s="4"/>
      <c r="F41" s="4"/>
      <c r="G41" s="28"/>
      <c r="H41" s="4"/>
      <c r="I41" s="4"/>
      <c r="J41" s="4"/>
    </row>
    <row r="42" spans="1:10" x14ac:dyDescent="0.3">
      <c r="A42" s="4"/>
      <c r="B42" s="4" t="s">
        <v>44</v>
      </c>
      <c r="C42" s="4"/>
      <c r="D42" s="4"/>
      <c r="E42" s="4"/>
      <c r="F42" s="4"/>
      <c r="G42" s="28"/>
      <c r="H42" s="4"/>
      <c r="I42" s="4"/>
      <c r="J42" s="4"/>
    </row>
    <row r="43" spans="1:10" ht="14.25" customHeight="1" x14ac:dyDescent="0.3">
      <c r="A43" s="4"/>
      <c r="B43" s="152" t="s">
        <v>45</v>
      </c>
      <c r="C43" s="152"/>
      <c r="D43" s="152"/>
      <c r="E43" s="152"/>
      <c r="F43" s="152"/>
      <c r="G43" s="152"/>
      <c r="H43" s="152"/>
      <c r="I43" s="152"/>
      <c r="J43" s="152"/>
    </row>
    <row r="44" spans="1:10" ht="14.25" customHeight="1" x14ac:dyDescent="0.3">
      <c r="A44" s="4"/>
      <c r="B44" s="37"/>
      <c r="C44" s="37"/>
      <c r="D44" s="37"/>
      <c r="E44" s="37"/>
      <c r="F44" s="37"/>
      <c r="G44" s="37"/>
      <c r="H44" s="37"/>
      <c r="I44" s="37"/>
      <c r="J44" s="37"/>
    </row>
    <row r="45" spans="1:10" ht="14.25" customHeight="1" x14ac:dyDescent="0.3">
      <c r="A45" s="29">
        <v>3</v>
      </c>
      <c r="B45" s="30" t="s">
        <v>46</v>
      </c>
      <c r="C45" s="4"/>
      <c r="D45" s="4"/>
      <c r="E45" s="4"/>
      <c r="F45" s="4"/>
      <c r="G45" s="28"/>
      <c r="H45" s="4"/>
      <c r="I45" s="4"/>
      <c r="J45" s="4"/>
    </row>
    <row r="46" spans="1:10" x14ac:dyDescent="0.3">
      <c r="A46" s="4"/>
      <c r="B46" s="4" t="s">
        <v>47</v>
      </c>
      <c r="C46" s="4"/>
      <c r="D46" s="4"/>
      <c r="E46" s="4"/>
      <c r="F46" s="4"/>
      <c r="G46" s="28"/>
      <c r="H46" s="4"/>
      <c r="I46" s="4"/>
      <c r="J46" s="4"/>
    </row>
    <row r="47" spans="1:10" ht="2.9" customHeight="1" x14ac:dyDescent="0.3">
      <c r="A47" s="4"/>
      <c r="B47" s="4"/>
      <c r="C47" s="4"/>
      <c r="D47" s="4"/>
      <c r="E47" s="4"/>
      <c r="F47" s="4"/>
      <c r="G47" s="28"/>
      <c r="H47" s="4"/>
      <c r="I47" s="4"/>
      <c r="J47" s="4"/>
    </row>
    <row r="48" spans="1:10" x14ac:dyDescent="0.3">
      <c r="A48" s="4"/>
      <c r="B48" s="29" t="s">
        <v>48</v>
      </c>
      <c r="C48" s="4"/>
      <c r="D48" s="4"/>
      <c r="E48" s="4"/>
      <c r="F48" s="4"/>
      <c r="G48" s="28"/>
      <c r="H48" s="4"/>
      <c r="I48" s="4"/>
      <c r="J48" s="4"/>
    </row>
    <row r="49" spans="1:10" ht="24" customHeight="1" x14ac:dyDescent="0.3">
      <c r="A49" s="4"/>
      <c r="B49" s="153" t="s">
        <v>49</v>
      </c>
      <c r="C49" s="153"/>
      <c r="D49" s="130" t="s">
        <v>50</v>
      </c>
      <c r="E49" s="130"/>
      <c r="F49" s="4"/>
      <c r="G49" s="28"/>
      <c r="H49" s="4"/>
      <c r="I49" s="4"/>
      <c r="J49" s="4"/>
    </row>
    <row r="50" spans="1:10" ht="5.25" customHeight="1" x14ac:dyDescent="0.3">
      <c r="A50" s="4"/>
      <c r="B50" s="61"/>
      <c r="C50" s="61"/>
      <c r="D50" s="51"/>
      <c r="E50" s="51"/>
      <c r="F50" s="4"/>
      <c r="G50" s="28"/>
      <c r="H50" s="4"/>
      <c r="I50" s="4"/>
      <c r="J50" s="4"/>
    </row>
    <row r="51" spans="1:10" x14ac:dyDescent="0.3">
      <c r="A51" s="4"/>
      <c r="B51" s="29" t="s">
        <v>51</v>
      </c>
      <c r="C51" s="4"/>
      <c r="D51" s="4"/>
      <c r="E51" s="4"/>
      <c r="F51" s="4"/>
      <c r="G51" s="28"/>
      <c r="H51" s="4"/>
      <c r="I51" s="4"/>
      <c r="J51" s="4"/>
    </row>
    <row r="52" spans="1:10" ht="24" customHeight="1" x14ac:dyDescent="0.3">
      <c r="A52" s="4"/>
      <c r="B52" s="146" t="s">
        <v>52</v>
      </c>
      <c r="C52" s="146"/>
      <c r="D52" s="130" t="s">
        <v>53</v>
      </c>
      <c r="E52" s="130"/>
      <c r="F52" s="4"/>
      <c r="G52" s="28"/>
      <c r="H52" s="4"/>
      <c r="I52" s="4"/>
      <c r="J52" s="4"/>
    </row>
    <row r="53" spans="1:10" ht="2.9" customHeight="1" x14ac:dyDescent="0.3">
      <c r="A53" s="4"/>
      <c r="B53" s="62"/>
      <c r="C53" s="4"/>
      <c r="D53" s="4"/>
      <c r="E53" s="4"/>
      <c r="F53" s="4"/>
      <c r="G53" s="28"/>
      <c r="H53" s="4"/>
      <c r="I53" s="4"/>
      <c r="J53" s="4"/>
    </row>
    <row r="54" spans="1:10" x14ac:dyDescent="0.3">
      <c r="A54" s="4"/>
      <c r="B54" s="29" t="s">
        <v>54</v>
      </c>
      <c r="C54" s="4"/>
      <c r="D54" s="4"/>
      <c r="E54" s="4"/>
      <c r="F54" s="4"/>
      <c r="G54" s="28"/>
      <c r="H54" s="4"/>
      <c r="I54" s="4"/>
      <c r="J54" s="4"/>
    </row>
    <row r="55" spans="1:10" x14ac:dyDescent="0.3">
      <c r="A55" s="4"/>
      <c r="B55" s="131" t="s">
        <v>55</v>
      </c>
      <c r="C55" s="131"/>
      <c r="D55" s="132" t="s">
        <v>56</v>
      </c>
      <c r="E55" s="132"/>
      <c r="F55" s="4"/>
      <c r="G55" s="125"/>
      <c r="H55" s="125"/>
      <c r="I55" s="4"/>
      <c r="J55" s="4"/>
    </row>
    <row r="56" spans="1:10" x14ac:dyDescent="0.3">
      <c r="A56" s="4"/>
      <c r="B56" s="131" t="s">
        <v>57</v>
      </c>
      <c r="C56" s="131"/>
      <c r="D56" s="132" t="s">
        <v>58</v>
      </c>
      <c r="E56" s="132"/>
      <c r="F56" s="4"/>
      <c r="G56" s="125"/>
      <c r="H56" s="125"/>
      <c r="I56" s="4"/>
      <c r="J56" s="4"/>
    </row>
    <row r="57" spans="1:10" x14ac:dyDescent="0.3">
      <c r="A57" s="4"/>
      <c r="B57" s="131" t="s">
        <v>59</v>
      </c>
      <c r="C57" s="131"/>
      <c r="D57" s="132" t="s">
        <v>60</v>
      </c>
      <c r="E57" s="132"/>
      <c r="F57" s="4"/>
      <c r="G57" s="125"/>
      <c r="H57" s="125"/>
      <c r="I57" s="4"/>
      <c r="J57" s="4"/>
    </row>
    <row r="58" spans="1:10" ht="2.25" customHeight="1" x14ac:dyDescent="0.3">
      <c r="A58" s="4"/>
      <c r="B58" s="4"/>
      <c r="C58" s="4"/>
      <c r="D58" s="4"/>
      <c r="E58" s="4"/>
      <c r="F58" s="4"/>
      <c r="G58" s="28"/>
      <c r="H58" s="4"/>
      <c r="I58" s="4"/>
      <c r="J58" s="4"/>
    </row>
    <row r="59" spans="1:10" x14ac:dyDescent="0.3">
      <c r="A59" s="4"/>
      <c r="B59" s="29" t="s">
        <v>61</v>
      </c>
      <c r="C59" s="125"/>
      <c r="D59" s="125"/>
      <c r="E59" s="28"/>
      <c r="F59" s="4"/>
      <c r="G59" s="28"/>
      <c r="H59" s="4"/>
      <c r="I59" s="4"/>
      <c r="J59" s="4"/>
    </row>
    <row r="60" spans="1:10" ht="12" customHeight="1" x14ac:dyDescent="0.3">
      <c r="A60" s="4"/>
      <c r="B60" s="4"/>
      <c r="C60" s="125"/>
      <c r="D60" s="125"/>
      <c r="E60" s="28"/>
      <c r="F60" s="4"/>
      <c r="G60" s="28"/>
      <c r="H60" s="4"/>
      <c r="I60" s="4"/>
      <c r="J60" s="4"/>
    </row>
    <row r="61" spans="1:10" ht="27" customHeight="1" x14ac:dyDescent="0.3">
      <c r="A61" s="4"/>
      <c r="B61" s="154" t="s">
        <v>62</v>
      </c>
      <c r="C61" s="154"/>
      <c r="D61" s="157" t="s">
        <v>63</v>
      </c>
      <c r="E61" s="158"/>
      <c r="F61" s="64"/>
      <c r="G61" s="28"/>
      <c r="H61" s="4"/>
      <c r="I61" s="4"/>
      <c r="J61" s="4"/>
    </row>
    <row r="62" spans="1:10" ht="27" customHeight="1" x14ac:dyDescent="0.3">
      <c r="A62" s="4"/>
      <c r="B62" s="167" t="s">
        <v>64</v>
      </c>
      <c r="C62" s="168"/>
      <c r="D62" s="167" t="s">
        <v>65</v>
      </c>
      <c r="E62" s="168"/>
      <c r="F62" s="64"/>
      <c r="G62" s="28"/>
      <c r="H62" s="4"/>
      <c r="I62" s="4"/>
      <c r="J62" s="4"/>
    </row>
    <row r="63" spans="1:10" ht="14.15" customHeight="1" x14ac:dyDescent="0.3">
      <c r="A63" s="4"/>
      <c r="B63" s="159" t="s">
        <v>66</v>
      </c>
      <c r="C63" s="160"/>
      <c r="D63" s="113" t="s">
        <v>67</v>
      </c>
      <c r="E63" s="114" t="s">
        <v>68</v>
      </c>
      <c r="F63" s="64"/>
      <c r="G63" s="28"/>
      <c r="H63" s="4"/>
      <c r="I63" s="4"/>
      <c r="J63" s="4"/>
    </row>
    <row r="64" spans="1:10" ht="13.5" customHeight="1" x14ac:dyDescent="0.3">
      <c r="A64" s="4"/>
      <c r="B64" s="161"/>
      <c r="C64" s="162"/>
      <c r="D64" s="115">
        <v>2.7999999999999998E-4</v>
      </c>
      <c r="E64" s="116">
        <v>3.2299999999999999E-4</v>
      </c>
      <c r="F64" s="4"/>
      <c r="G64" s="28"/>
      <c r="H64" s="4"/>
      <c r="I64" s="4"/>
      <c r="J64" s="4"/>
    </row>
    <row r="65" spans="1:10" ht="13.5" customHeight="1" x14ac:dyDescent="0.3">
      <c r="A65" s="4"/>
      <c r="B65" s="167" t="s">
        <v>64</v>
      </c>
      <c r="C65" s="168"/>
      <c r="D65" s="167" t="s">
        <v>65</v>
      </c>
      <c r="E65" s="168"/>
      <c r="F65" s="4"/>
      <c r="G65" s="28"/>
      <c r="H65" s="4"/>
      <c r="I65" s="4"/>
      <c r="J65" s="4"/>
    </row>
    <row r="66" spans="1:10" ht="13.5" customHeight="1" x14ac:dyDescent="0.3">
      <c r="A66" s="4"/>
      <c r="B66" s="163" t="s">
        <v>69</v>
      </c>
      <c r="C66" s="164"/>
      <c r="D66" s="117" t="s">
        <v>70</v>
      </c>
      <c r="E66" s="118" t="s">
        <v>68</v>
      </c>
      <c r="F66" s="4"/>
      <c r="G66" s="28"/>
      <c r="H66" s="4"/>
      <c r="I66" s="4"/>
      <c r="J66" s="4"/>
    </row>
    <row r="67" spans="1:10" ht="27" customHeight="1" x14ac:dyDescent="0.3">
      <c r="A67" s="4"/>
      <c r="B67" s="165"/>
      <c r="C67" s="166"/>
      <c r="D67" s="119">
        <v>5.1999999999999995E-4</v>
      </c>
      <c r="E67" s="116">
        <v>6.0499999999999996E-4</v>
      </c>
      <c r="F67" s="4"/>
      <c r="G67" s="28"/>
      <c r="H67" s="4"/>
      <c r="I67" s="4"/>
      <c r="J67" s="4"/>
    </row>
    <row r="68" spans="1:10" ht="27" customHeight="1" x14ac:dyDescent="0.3">
      <c r="A68" s="4"/>
      <c r="B68" s="155" t="s">
        <v>71</v>
      </c>
      <c r="C68" s="155"/>
      <c r="D68" s="156">
        <v>3.3999999999999998E-3</v>
      </c>
      <c r="E68" s="156"/>
      <c r="F68" s="4"/>
      <c r="G68" s="28"/>
      <c r="H68" s="4"/>
      <c r="I68" s="4"/>
      <c r="J68" s="4"/>
    </row>
    <row r="69" spans="1:10" ht="27" customHeight="1" x14ac:dyDescent="0.3">
      <c r="A69" s="4"/>
      <c r="B69" s="169" t="s">
        <v>64</v>
      </c>
      <c r="C69" s="170"/>
      <c r="D69" s="113" t="s">
        <v>72</v>
      </c>
      <c r="E69" s="113" t="s">
        <v>6</v>
      </c>
      <c r="F69" s="4"/>
      <c r="G69" s="28"/>
      <c r="H69" s="4"/>
      <c r="I69" s="4"/>
      <c r="J69" s="4"/>
    </row>
    <row r="70" spans="1:10" ht="52.5" customHeight="1" x14ac:dyDescent="0.3">
      <c r="A70" s="4"/>
      <c r="B70" s="155" t="s">
        <v>73</v>
      </c>
      <c r="C70" s="155"/>
      <c r="D70" s="120" t="s">
        <v>74</v>
      </c>
      <c r="E70" s="230" t="s">
        <v>111</v>
      </c>
      <c r="F70" s="4"/>
      <c r="G70" s="28"/>
      <c r="H70" s="4"/>
      <c r="I70" s="4"/>
      <c r="J70" s="4"/>
    </row>
    <row r="71" spans="1:10" ht="2.9" customHeight="1" x14ac:dyDescent="0.3">
      <c r="A71" s="4"/>
      <c r="B71" s="4"/>
      <c r="C71" s="4"/>
      <c r="D71" s="4"/>
      <c r="E71" s="4"/>
      <c r="F71" s="4"/>
      <c r="G71" s="28"/>
      <c r="H71" s="4"/>
      <c r="I71" s="4"/>
      <c r="J71" s="4"/>
    </row>
    <row r="72" spans="1:10" x14ac:dyDescent="0.3">
      <c r="A72" s="4"/>
      <c r="B72" s="127" t="s">
        <v>75</v>
      </c>
      <c r="C72" s="127"/>
      <c r="D72" s="127"/>
      <c r="E72" s="127"/>
      <c r="F72" s="127"/>
      <c r="G72" s="127"/>
      <c r="H72" s="127"/>
      <c r="I72" s="127"/>
      <c r="J72" s="127"/>
    </row>
    <row r="73" spans="1:10" ht="3" customHeight="1" x14ac:dyDescent="0.3">
      <c r="A73" s="4"/>
      <c r="B73" s="4"/>
      <c r="C73" s="4"/>
      <c r="D73" s="4"/>
      <c r="E73" s="4"/>
      <c r="F73" s="4"/>
      <c r="G73" s="28"/>
      <c r="H73" s="4"/>
      <c r="I73" s="4"/>
      <c r="J73" s="4"/>
    </row>
    <row r="74" spans="1:10" ht="15" customHeight="1" x14ac:dyDescent="0.3">
      <c r="A74" s="4"/>
      <c r="B74" s="171" t="s">
        <v>76</v>
      </c>
      <c r="C74" s="171"/>
      <c r="D74" s="171"/>
      <c r="E74" s="171"/>
      <c r="F74" s="171"/>
      <c r="G74" s="171"/>
      <c r="H74" s="171"/>
      <c r="I74" s="171"/>
      <c r="J74" s="171"/>
    </row>
    <row r="75" spans="1:10" ht="21" customHeight="1" x14ac:dyDescent="0.3">
      <c r="A75" s="4"/>
      <c r="B75" s="171"/>
      <c r="C75" s="171"/>
      <c r="D75" s="171"/>
      <c r="E75" s="171"/>
      <c r="F75" s="171"/>
      <c r="G75" s="171"/>
      <c r="H75" s="171"/>
      <c r="I75" s="171"/>
      <c r="J75" s="171"/>
    </row>
    <row r="76" spans="1:10" ht="15" customHeight="1" x14ac:dyDescent="0.3">
      <c r="A76" s="4"/>
      <c r="B76" s="172" t="s">
        <v>77</v>
      </c>
      <c r="C76" s="172"/>
      <c r="D76" s="172"/>
      <c r="E76" s="172"/>
      <c r="F76" s="172"/>
      <c r="G76" s="172"/>
      <c r="H76" s="172"/>
      <c r="I76" s="172"/>
      <c r="J76" s="172"/>
    </row>
    <row r="77" spans="1:10" ht="15" customHeight="1" x14ac:dyDescent="0.3">
      <c r="A77" s="4"/>
      <c r="B77" s="173" t="s">
        <v>78</v>
      </c>
      <c r="C77" s="173"/>
      <c r="D77" s="173"/>
      <c r="E77" s="173"/>
      <c r="F77" s="173"/>
      <c r="G77" s="173"/>
      <c r="H77" s="173"/>
      <c r="I77" s="173"/>
      <c r="J77" s="173"/>
    </row>
    <row r="78" spans="1:10" ht="15" customHeight="1" x14ac:dyDescent="0.3">
      <c r="A78" s="4"/>
      <c r="B78" s="173" t="s">
        <v>79</v>
      </c>
      <c r="C78" s="173"/>
      <c r="D78" s="173"/>
      <c r="E78" s="173"/>
      <c r="F78" s="173"/>
      <c r="G78" s="173"/>
      <c r="H78" s="173"/>
      <c r="I78" s="173"/>
      <c r="J78" s="173"/>
    </row>
    <row r="79" spans="1:10" ht="11.25" customHeight="1" x14ac:dyDescent="0.3">
      <c r="A79" s="4"/>
      <c r="B79" s="173" t="s">
        <v>80</v>
      </c>
      <c r="C79" s="173"/>
      <c r="D79" s="173"/>
      <c r="E79" s="173"/>
      <c r="F79" s="173"/>
      <c r="G79" s="173"/>
      <c r="H79" s="173"/>
      <c r="I79" s="173"/>
      <c r="J79" s="173"/>
    </row>
    <row r="80" spans="1:10" ht="14.15" customHeight="1" x14ac:dyDescent="0.3">
      <c r="A80" s="4"/>
      <c r="B80" s="173"/>
      <c r="C80" s="173"/>
      <c r="D80" s="173"/>
      <c r="E80" s="173"/>
      <c r="F80" s="173"/>
      <c r="G80" s="173"/>
      <c r="H80" s="173"/>
      <c r="I80" s="173"/>
      <c r="J80" s="173"/>
    </row>
    <row r="81" spans="1:10" ht="41.25" customHeight="1" x14ac:dyDescent="0.3">
      <c r="A81" s="4"/>
      <c r="B81" s="174" t="s">
        <v>81</v>
      </c>
      <c r="C81" s="174"/>
      <c r="D81" s="174"/>
      <c r="E81" s="174"/>
      <c r="F81" s="174"/>
      <c r="G81" s="174"/>
      <c r="H81" s="174"/>
      <c r="I81" s="174"/>
      <c r="J81" s="174"/>
    </row>
    <row r="82" spans="1:10" ht="26.25" customHeight="1" x14ac:dyDescent="0.3">
      <c r="A82" s="4"/>
      <c r="B82" s="175" t="s">
        <v>82</v>
      </c>
      <c r="C82" s="175"/>
      <c r="D82" s="175"/>
      <c r="E82" s="175"/>
      <c r="F82" s="175"/>
      <c r="G82" s="175"/>
      <c r="H82" s="175"/>
      <c r="I82" s="175"/>
      <c r="J82" s="175"/>
    </row>
    <row r="83" spans="1:10" ht="13.5" customHeight="1" x14ac:dyDescent="0.3">
      <c r="A83" s="4"/>
      <c r="B83" s="152" t="s">
        <v>83</v>
      </c>
      <c r="C83" s="152"/>
      <c r="D83" s="152"/>
      <c r="E83" s="152"/>
      <c r="F83" s="152"/>
      <c r="G83" s="152"/>
      <c r="H83" s="152"/>
      <c r="I83" s="152"/>
      <c r="J83" s="37"/>
    </row>
    <row r="84" spans="1:10" ht="1.75" customHeight="1" x14ac:dyDescent="0.3">
      <c r="A84" s="4"/>
      <c r="B84" s="32"/>
      <c r="C84" s="4"/>
      <c r="D84" s="4"/>
      <c r="E84" s="4"/>
      <c r="F84" s="4"/>
      <c r="G84" s="28"/>
      <c r="H84" s="4"/>
      <c r="I84" s="4"/>
      <c r="J84" s="4"/>
    </row>
    <row r="85" spans="1:10" ht="13.5" customHeight="1" x14ac:dyDescent="0.3">
      <c r="A85" s="4"/>
      <c r="B85" s="176" t="s">
        <v>84</v>
      </c>
      <c r="C85" s="176"/>
      <c r="D85" s="176"/>
      <c r="E85" s="176"/>
      <c r="F85" s="176"/>
      <c r="G85" s="176"/>
      <c r="H85" s="176"/>
      <c r="I85" s="176"/>
      <c r="J85" s="176"/>
    </row>
    <row r="86" spans="1:10" ht="26.9" customHeight="1" x14ac:dyDescent="0.3">
      <c r="A86" s="4"/>
      <c r="B86" s="174" t="s">
        <v>85</v>
      </c>
      <c r="C86" s="174"/>
      <c r="D86" s="174"/>
      <c r="E86" s="174"/>
      <c r="F86" s="174"/>
      <c r="G86" s="174"/>
      <c r="H86" s="174"/>
      <c r="I86" s="174"/>
      <c r="J86" s="174"/>
    </row>
    <row r="87" spans="1:10" ht="53.15" customHeight="1" x14ac:dyDescent="0.3">
      <c r="A87" s="4"/>
      <c r="B87" s="174" t="s">
        <v>86</v>
      </c>
      <c r="C87" s="174"/>
      <c r="D87" s="174"/>
      <c r="E87" s="174"/>
      <c r="F87" s="174"/>
      <c r="G87" s="174"/>
      <c r="H87" s="174"/>
      <c r="I87" s="174"/>
      <c r="J87" s="174"/>
    </row>
    <row r="88" spans="1:10" ht="27.65" customHeight="1" x14ac:dyDescent="0.3">
      <c r="A88" s="4"/>
      <c r="B88" s="174" t="s">
        <v>87</v>
      </c>
      <c r="C88" s="174"/>
      <c r="D88" s="174"/>
      <c r="E88" s="174"/>
      <c r="F88" s="174"/>
      <c r="G88" s="174"/>
      <c r="H88" s="174"/>
      <c r="I88" s="174"/>
      <c r="J88" s="174"/>
    </row>
    <row r="89" spans="1:10" ht="25.5" customHeight="1" x14ac:dyDescent="0.3">
      <c r="A89" s="4"/>
      <c r="B89" s="174" t="s">
        <v>88</v>
      </c>
      <c r="C89" s="174"/>
      <c r="D89" s="174"/>
      <c r="E89" s="174"/>
      <c r="F89" s="174"/>
      <c r="G89" s="174"/>
      <c r="H89" s="174"/>
      <c r="I89" s="174"/>
      <c r="J89" s="174"/>
    </row>
    <row r="90" spans="1:10" ht="39" customHeight="1" x14ac:dyDescent="0.3">
      <c r="A90" s="4"/>
      <c r="B90" s="174" t="s">
        <v>89</v>
      </c>
      <c r="C90" s="174"/>
      <c r="D90" s="174"/>
      <c r="E90" s="174"/>
      <c r="F90" s="174"/>
      <c r="G90" s="174"/>
      <c r="H90" s="174"/>
      <c r="I90" s="174"/>
      <c r="J90" s="174"/>
    </row>
    <row r="91" spans="1:10" ht="25.5" customHeight="1" x14ac:dyDescent="0.3">
      <c r="A91" s="4"/>
      <c r="B91" s="174" t="s">
        <v>90</v>
      </c>
      <c r="C91" s="174"/>
      <c r="D91" s="174"/>
      <c r="E91" s="174"/>
      <c r="F91" s="174"/>
      <c r="G91" s="174"/>
      <c r="H91" s="174"/>
      <c r="I91" s="174"/>
      <c r="J91" s="174"/>
    </row>
    <row r="92" spans="1:10" ht="25.5" customHeight="1" x14ac:dyDescent="0.3">
      <c r="A92" s="4"/>
      <c r="B92" s="174" t="s">
        <v>91</v>
      </c>
      <c r="C92" s="174"/>
      <c r="D92" s="174"/>
      <c r="E92" s="174"/>
      <c r="F92" s="174"/>
      <c r="G92" s="174"/>
      <c r="H92" s="174"/>
      <c r="I92" s="174"/>
      <c r="J92" s="174"/>
    </row>
    <row r="93" spans="1:10" ht="40.5" customHeight="1" x14ac:dyDescent="0.3">
      <c r="A93" s="4"/>
      <c r="B93" s="174" t="s">
        <v>92</v>
      </c>
      <c r="C93" s="174"/>
      <c r="D93" s="174"/>
      <c r="E93" s="174"/>
      <c r="F93" s="174"/>
      <c r="G93" s="174"/>
      <c r="H93" s="174"/>
      <c r="I93" s="174"/>
      <c r="J93" s="174"/>
    </row>
    <row r="94" spans="1:10" ht="13.5" customHeight="1" x14ac:dyDescent="0.3">
      <c r="A94" s="4"/>
      <c r="B94" s="171" t="s">
        <v>93</v>
      </c>
      <c r="C94" s="171"/>
      <c r="D94" s="171"/>
      <c r="E94" s="171"/>
      <c r="F94" s="171"/>
      <c r="G94" s="171"/>
      <c r="H94" s="171"/>
      <c r="I94" s="171"/>
      <c r="J94" s="171"/>
    </row>
    <row r="95" spans="1:10" ht="25.5" customHeight="1" x14ac:dyDescent="0.3">
      <c r="A95" s="4"/>
      <c r="B95" s="174" t="s">
        <v>94</v>
      </c>
      <c r="C95" s="174"/>
      <c r="D95" s="174"/>
      <c r="E95" s="174"/>
      <c r="F95" s="174"/>
      <c r="G95" s="174"/>
      <c r="H95" s="174"/>
      <c r="I95" s="174"/>
      <c r="J95" s="174"/>
    </row>
    <row r="96" spans="1:10" ht="13.5" customHeight="1" x14ac:dyDescent="0.3">
      <c r="A96" s="4"/>
      <c r="B96" s="37"/>
      <c r="C96" s="37"/>
      <c r="D96" s="37"/>
      <c r="E96" s="37"/>
      <c r="F96" s="37"/>
      <c r="G96" s="37"/>
      <c r="H96" s="37"/>
      <c r="I96" s="37"/>
      <c r="J96" s="37"/>
    </row>
    <row r="97" spans="1:17" x14ac:dyDescent="0.3">
      <c r="A97" s="66"/>
      <c r="B97" s="67"/>
      <c r="C97" s="67"/>
      <c r="D97" s="177"/>
      <c r="E97" s="177"/>
      <c r="F97" s="177"/>
      <c r="G97" s="67"/>
      <c r="H97" s="177"/>
      <c r="I97" s="177"/>
      <c r="J97" s="67"/>
      <c r="K97" s="177"/>
      <c r="L97" s="177"/>
      <c r="M97" s="67"/>
      <c r="N97" s="177"/>
      <c r="O97" s="177"/>
      <c r="P97" s="177"/>
      <c r="Q97" s="177"/>
    </row>
    <row r="98" spans="1:17" x14ac:dyDescent="0.3">
      <c r="A98" s="66"/>
      <c r="B98" s="67"/>
      <c r="C98" s="67"/>
      <c r="D98" s="177"/>
      <c r="E98" s="177"/>
      <c r="F98" s="177"/>
      <c r="G98" s="67"/>
      <c r="H98" s="177"/>
      <c r="I98" s="177"/>
      <c r="J98" s="67"/>
      <c r="K98" s="177"/>
      <c r="L98" s="177"/>
      <c r="M98" s="67"/>
      <c r="N98" s="177"/>
      <c r="O98" s="177"/>
      <c r="P98" s="177"/>
      <c r="Q98" s="177"/>
    </row>
    <row r="99" spans="1:17" x14ac:dyDescent="0.3">
      <c r="A99" s="4"/>
      <c r="B99" s="4"/>
      <c r="C99" s="4"/>
      <c r="D99" s="4"/>
      <c r="E99" s="4"/>
      <c r="F99" s="4"/>
      <c r="G99" s="28"/>
      <c r="H99" s="4"/>
      <c r="I99" s="4"/>
      <c r="J99" s="4"/>
    </row>
    <row r="100" spans="1:17" x14ac:dyDescent="0.3">
      <c r="A100" s="4"/>
      <c r="B100" s="4"/>
      <c r="C100" s="4"/>
      <c r="D100" s="4"/>
      <c r="E100" s="4"/>
      <c r="F100" s="4"/>
      <c r="G100" s="28"/>
      <c r="H100" s="4"/>
      <c r="I100" s="4"/>
      <c r="J100" s="4"/>
    </row>
    <row r="101" spans="1:17" x14ac:dyDescent="0.3">
      <c r="A101" s="4"/>
      <c r="B101" s="4"/>
      <c r="C101" s="4"/>
      <c r="D101" s="4"/>
      <c r="E101" s="4"/>
      <c r="F101" s="4"/>
      <c r="G101" s="28"/>
      <c r="H101" s="4"/>
      <c r="I101" s="4"/>
      <c r="J101" s="4"/>
    </row>
    <row r="102" spans="1:17" x14ac:dyDescent="0.3">
      <c r="A102" s="4"/>
      <c r="B102" s="4"/>
      <c r="C102" s="4"/>
      <c r="D102" s="68"/>
      <c r="F102" s="68"/>
      <c r="G102" s="28"/>
      <c r="I102" s="4"/>
      <c r="J102" s="4"/>
    </row>
    <row r="103" spans="1:17" x14ac:dyDescent="0.3">
      <c r="A103" s="4"/>
      <c r="B103" s="69" t="s">
        <v>95</v>
      </c>
      <c r="C103" s="4"/>
      <c r="D103" s="4"/>
      <c r="E103" s="4" t="s">
        <v>96</v>
      </c>
      <c r="F103" s="4"/>
      <c r="G103" s="28"/>
      <c r="H103" s="178" t="s">
        <v>97</v>
      </c>
      <c r="I103" s="178"/>
      <c r="J103" s="4"/>
    </row>
  </sheetData>
  <mergeCells count="74">
    <mergeCell ref="H103:I103"/>
    <mergeCell ref="H97:I97"/>
    <mergeCell ref="K97:L97"/>
    <mergeCell ref="H98:I98"/>
    <mergeCell ref="K98:L98"/>
    <mergeCell ref="B87:J87"/>
    <mergeCell ref="B92:J92"/>
    <mergeCell ref="B93:J93"/>
    <mergeCell ref="N98:O98"/>
    <mergeCell ref="P98:Q98"/>
    <mergeCell ref="N97:O97"/>
    <mergeCell ref="P97:Q97"/>
    <mergeCell ref="B94:J94"/>
    <mergeCell ref="B89:J89"/>
    <mergeCell ref="B90:J90"/>
    <mergeCell ref="B91:J91"/>
    <mergeCell ref="B88:J88"/>
    <mergeCell ref="D98:F98"/>
    <mergeCell ref="D97:F97"/>
    <mergeCell ref="B95:J95"/>
    <mergeCell ref="B81:J81"/>
    <mergeCell ref="B82:J82"/>
    <mergeCell ref="B83:I83"/>
    <mergeCell ref="B85:J85"/>
    <mergeCell ref="B86:J86"/>
    <mergeCell ref="B74:J75"/>
    <mergeCell ref="B76:J76"/>
    <mergeCell ref="B77:J77"/>
    <mergeCell ref="B78:J78"/>
    <mergeCell ref="B79:J80"/>
    <mergeCell ref="B72:J72"/>
    <mergeCell ref="B57:C57"/>
    <mergeCell ref="D57:E57"/>
    <mergeCell ref="G57:H57"/>
    <mergeCell ref="B61:C61"/>
    <mergeCell ref="B68:C68"/>
    <mergeCell ref="D68:E68"/>
    <mergeCell ref="B70:C70"/>
    <mergeCell ref="D61:E61"/>
    <mergeCell ref="B63:C64"/>
    <mergeCell ref="B66:C67"/>
    <mergeCell ref="B62:C62"/>
    <mergeCell ref="D62:E62"/>
    <mergeCell ref="B65:C65"/>
    <mergeCell ref="D65:E65"/>
    <mergeCell ref="B69:C69"/>
    <mergeCell ref="B52:C52"/>
    <mergeCell ref="D52:E52"/>
    <mergeCell ref="E30:F30"/>
    <mergeCell ref="E31:F31"/>
    <mergeCell ref="E32:F32"/>
    <mergeCell ref="E33:F33"/>
    <mergeCell ref="E34:F34"/>
    <mergeCell ref="E35:F35"/>
    <mergeCell ref="E36:F36"/>
    <mergeCell ref="B38:J39"/>
    <mergeCell ref="B43:J43"/>
    <mergeCell ref="B49:C49"/>
    <mergeCell ref="C59:D59"/>
    <mergeCell ref="C60:D60"/>
    <mergeCell ref="C15:D15"/>
    <mergeCell ref="E15:F15"/>
    <mergeCell ref="E7:G7"/>
    <mergeCell ref="D49:E49"/>
    <mergeCell ref="B55:C55"/>
    <mergeCell ref="D55:E55"/>
    <mergeCell ref="G55:H55"/>
    <mergeCell ref="B56:C56"/>
    <mergeCell ref="D56:E56"/>
    <mergeCell ref="G56:H56"/>
    <mergeCell ref="H7:I7"/>
    <mergeCell ref="E8:G8"/>
    <mergeCell ref="H8:I8"/>
    <mergeCell ref="E9:G10"/>
  </mergeCells>
  <pageMargins left="0.23622047244094491" right="0.23622047244094491" top="0.6692913385826772" bottom="0.6692913385826772" header="0.31496062992125984" footer="0.31496062992125984"/>
  <pageSetup paperSize="9" scale="64" fitToHeight="0" orientation="landscape"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8F27-3743-46D6-AAA5-F674DC0B4981}">
  <sheetPr codeName="Hoja3"/>
  <dimension ref="A1:J117"/>
  <sheetViews>
    <sheetView topLeftCell="A111" zoomScale="96" zoomScaleNormal="90" zoomScaleSheetLayoutView="100" workbookViewId="0">
      <selection activeCell="E71" sqref="E71"/>
    </sheetView>
  </sheetViews>
  <sheetFormatPr baseColWidth="10" defaultColWidth="11.453125" defaultRowHeight="13.5" x14ac:dyDescent="0.3"/>
  <cols>
    <col min="1" max="1" width="2.7265625" style="3" customWidth="1"/>
    <col min="2" max="2" width="29.81640625" style="3" customWidth="1"/>
    <col min="3" max="3" width="16.26953125" style="3" customWidth="1"/>
    <col min="4" max="4" width="14.26953125" style="3" customWidth="1"/>
    <col min="5" max="5" width="24.1796875" style="3" customWidth="1"/>
    <col min="6" max="6" width="16.7265625" style="3" customWidth="1"/>
    <col min="7" max="7" width="17.54296875" style="39" customWidth="1"/>
    <col min="8" max="9" width="12.54296875" style="3" customWidth="1"/>
    <col min="10" max="10" width="10.7265625" style="3" customWidth="1"/>
    <col min="11" max="16384" width="11.453125" style="3"/>
  </cols>
  <sheetData>
    <row r="1" spans="1:10" x14ac:dyDescent="0.3">
      <c r="A1" s="1"/>
      <c r="B1" s="1"/>
      <c r="C1" s="1"/>
      <c r="D1" s="1"/>
      <c r="E1" s="1"/>
      <c r="F1" s="1"/>
      <c r="G1" s="2"/>
      <c r="H1" s="1"/>
      <c r="I1" s="1"/>
      <c r="J1" s="1"/>
    </row>
    <row r="2" spans="1:10" x14ac:dyDescent="0.3">
      <c r="A2" s="1"/>
      <c r="B2" s="1"/>
      <c r="C2" s="1"/>
      <c r="D2" s="1"/>
      <c r="E2" s="1"/>
      <c r="F2" s="1"/>
      <c r="G2" s="2"/>
      <c r="H2" s="1"/>
      <c r="I2" s="1"/>
      <c r="J2" s="1"/>
    </row>
    <row r="3" spans="1:10" x14ac:dyDescent="0.3">
      <c r="A3" s="1"/>
      <c r="B3" s="1"/>
      <c r="C3" s="1"/>
      <c r="D3" s="1"/>
      <c r="E3" s="1"/>
      <c r="F3" s="1"/>
      <c r="G3" s="2"/>
      <c r="H3" s="1"/>
      <c r="I3" s="1"/>
      <c r="J3" s="1"/>
    </row>
    <row r="4" spans="1:10" x14ac:dyDescent="0.3">
      <c r="A4" s="1"/>
      <c r="B4" s="1"/>
      <c r="C4" s="1"/>
      <c r="D4" s="1"/>
      <c r="E4" s="1"/>
      <c r="F4" s="1"/>
      <c r="G4" s="2"/>
      <c r="H4" s="1"/>
      <c r="I4" s="1"/>
      <c r="J4" s="1"/>
    </row>
    <row r="5" spans="1:10" ht="3" customHeight="1" thickBot="1" x14ac:dyDescent="0.35">
      <c r="A5" s="4"/>
      <c r="B5" s="4"/>
      <c r="C5" s="5"/>
      <c r="D5" s="5"/>
      <c r="E5" s="5"/>
      <c r="F5" s="5"/>
      <c r="G5" s="70"/>
      <c r="H5" s="5"/>
      <c r="I5" s="5"/>
      <c r="J5" s="5"/>
    </row>
    <row r="6" spans="1:10" ht="6.75" customHeight="1" thickTop="1" thickBot="1" x14ac:dyDescent="0.35">
      <c r="A6" s="6"/>
      <c r="B6" s="71"/>
      <c r="C6" s="72"/>
      <c r="D6" s="9"/>
      <c r="E6" s="8"/>
      <c r="F6" s="8"/>
      <c r="G6" s="73"/>
      <c r="H6" s="8"/>
      <c r="I6" s="8"/>
      <c r="J6" s="9"/>
    </row>
    <row r="7" spans="1:10" ht="15.75" customHeight="1" x14ac:dyDescent="0.3">
      <c r="A7" s="11"/>
      <c r="B7" s="12" t="s">
        <v>98</v>
      </c>
      <c r="C7" s="11"/>
      <c r="D7" s="9"/>
      <c r="E7" s="184" t="s">
        <v>1</v>
      </c>
      <c r="F7" s="185"/>
      <c r="G7" s="186"/>
      <c r="H7" s="133">
        <f>VALUE('[2]Cronograma Cuotas'!$L$10)/100</f>
        <v>8.8000000000000009E-2</v>
      </c>
      <c r="I7" s="134"/>
      <c r="J7" s="9"/>
    </row>
    <row r="8" spans="1:10" ht="15.75" customHeight="1" thickBot="1" x14ac:dyDescent="0.35">
      <c r="A8" s="11"/>
      <c r="B8" s="15" t="s">
        <v>2</v>
      </c>
      <c r="C8" s="15"/>
      <c r="D8" s="9"/>
      <c r="E8" s="184" t="s">
        <v>3</v>
      </c>
      <c r="F8" s="185"/>
      <c r="G8" s="186"/>
      <c r="H8" s="138">
        <f>VALUE('[2]Cronograma Cuotas'!$L$15)/100</f>
        <v>9.8900000000000002E-2</v>
      </c>
      <c r="I8" s="139"/>
      <c r="J8" s="9"/>
    </row>
    <row r="9" spans="1:10" ht="15.75" customHeight="1" x14ac:dyDescent="0.3">
      <c r="A9" s="11"/>
      <c r="B9" s="15"/>
      <c r="C9" s="15"/>
      <c r="D9" s="74"/>
      <c r="E9" s="140" t="s">
        <v>4</v>
      </c>
      <c r="F9" s="141"/>
      <c r="G9" s="187"/>
      <c r="H9" s="189" t="s">
        <v>6</v>
      </c>
      <c r="I9" s="190"/>
      <c r="J9" s="9"/>
    </row>
    <row r="10" spans="1:10" ht="15.75" customHeight="1" x14ac:dyDescent="0.3">
      <c r="A10" s="11"/>
      <c r="B10" s="15"/>
      <c r="C10" s="15"/>
      <c r="D10" s="74"/>
      <c r="E10" s="143"/>
      <c r="F10" s="144"/>
      <c r="G10" s="188"/>
      <c r="H10" s="191">
        <v>0.12509999999999999</v>
      </c>
      <c r="I10" s="192"/>
      <c r="J10" s="9"/>
    </row>
    <row r="11" spans="1:10" ht="6.75" customHeight="1" thickBot="1" x14ac:dyDescent="0.35">
      <c r="A11" s="20"/>
      <c r="B11" s="21"/>
      <c r="C11" s="20"/>
      <c r="D11" s="75"/>
      <c r="E11" s="23"/>
      <c r="F11" s="23"/>
      <c r="G11" s="24"/>
      <c r="H11" s="23"/>
      <c r="I11" s="23"/>
      <c r="J11" s="23"/>
    </row>
    <row r="12" spans="1:10" ht="5.9" customHeight="1" thickTop="1" x14ac:dyDescent="0.3">
      <c r="A12" s="25"/>
      <c r="B12" s="26"/>
      <c r="C12" s="25"/>
      <c r="D12" s="27"/>
      <c r="E12" s="4"/>
      <c r="F12" s="4"/>
      <c r="G12" s="28"/>
      <c r="H12" s="4"/>
      <c r="I12" s="4"/>
      <c r="J12" s="4"/>
    </row>
    <row r="13" spans="1:10" x14ac:dyDescent="0.3">
      <c r="A13" s="29">
        <v>1</v>
      </c>
      <c r="B13" s="30" t="s">
        <v>7</v>
      </c>
      <c r="C13" s="31"/>
      <c r="D13" s="4"/>
      <c r="E13" s="4"/>
      <c r="F13" s="4"/>
      <c r="G13" s="28"/>
      <c r="H13" s="4"/>
      <c r="I13" s="4"/>
      <c r="J13" s="4"/>
    </row>
    <row r="14" spans="1:10" ht="5.9" customHeight="1" x14ac:dyDescent="0.3">
      <c r="A14" s="29"/>
      <c r="B14" s="31"/>
      <c r="C14" s="31"/>
      <c r="D14" s="4"/>
      <c r="E14" s="4"/>
      <c r="F14" s="4"/>
      <c r="G14" s="28"/>
      <c r="H14" s="4"/>
      <c r="I14" s="4"/>
      <c r="J14" s="4"/>
    </row>
    <row r="15" spans="1:10" x14ac:dyDescent="0.3">
      <c r="A15" s="4"/>
      <c r="B15" s="27" t="s">
        <v>8</v>
      </c>
      <c r="C15" s="126" t="s">
        <v>99</v>
      </c>
      <c r="D15" s="126"/>
      <c r="E15" s="127" t="s">
        <v>10</v>
      </c>
      <c r="F15" s="127"/>
      <c r="G15" s="76">
        <v>43372</v>
      </c>
      <c r="H15" s="4"/>
      <c r="I15" s="4"/>
      <c r="J15" s="4"/>
    </row>
    <row r="16" spans="1:10" x14ac:dyDescent="0.3">
      <c r="A16" s="4"/>
      <c r="B16" s="27" t="s">
        <v>100</v>
      </c>
      <c r="C16" s="27" t="s">
        <v>6</v>
      </c>
      <c r="D16" s="27"/>
      <c r="E16" s="4"/>
      <c r="F16" s="4"/>
      <c r="G16" s="28"/>
      <c r="H16" s="4"/>
      <c r="I16" s="4"/>
      <c r="J16" s="4"/>
    </row>
    <row r="17" spans="1:10" x14ac:dyDescent="0.3">
      <c r="A17" s="4"/>
      <c r="B17" s="27" t="s">
        <v>12</v>
      </c>
      <c r="C17" s="35">
        <v>35000</v>
      </c>
      <c r="D17" s="35"/>
      <c r="E17" s="127"/>
      <c r="F17" s="127"/>
      <c r="G17" s="77"/>
      <c r="H17" s="4"/>
      <c r="I17" s="4"/>
      <c r="J17" s="4"/>
    </row>
    <row r="18" spans="1:10" x14ac:dyDescent="0.3">
      <c r="A18" s="4"/>
      <c r="B18" s="27" t="s">
        <v>13</v>
      </c>
      <c r="C18" s="35">
        <v>24314.49</v>
      </c>
      <c r="D18" s="35"/>
      <c r="E18" s="127"/>
      <c r="F18" s="127"/>
      <c r="G18" s="77"/>
      <c r="H18" s="4"/>
      <c r="I18" s="4"/>
      <c r="J18" s="4"/>
    </row>
    <row r="19" spans="1:10" ht="5.25" customHeight="1" x14ac:dyDescent="0.3">
      <c r="A19" s="4"/>
      <c r="B19" s="27"/>
      <c r="C19" s="4"/>
      <c r="D19" s="4"/>
      <c r="E19" s="4"/>
      <c r="F19" s="4"/>
      <c r="G19" s="28"/>
      <c r="H19" s="4"/>
      <c r="I19" s="4"/>
      <c r="J19" s="4"/>
    </row>
    <row r="20" spans="1:10" x14ac:dyDescent="0.3">
      <c r="A20" s="29">
        <v>2</v>
      </c>
      <c r="B20" s="38" t="s">
        <v>14</v>
      </c>
      <c r="C20" s="31"/>
      <c r="D20" s="4"/>
      <c r="E20" s="4"/>
      <c r="F20" s="4"/>
      <c r="G20" s="28"/>
      <c r="H20" s="4"/>
      <c r="I20" s="4"/>
      <c r="J20" s="4"/>
    </row>
    <row r="21" spans="1:10" ht="5.25" customHeight="1" x14ac:dyDescent="0.3">
      <c r="A21" s="4"/>
      <c r="B21" s="27"/>
      <c r="C21" s="4"/>
      <c r="D21" s="4"/>
      <c r="E21" s="4"/>
      <c r="F21" s="4"/>
      <c r="H21" s="4"/>
      <c r="I21" s="4"/>
      <c r="J21" s="4"/>
    </row>
    <row r="22" spans="1:10" x14ac:dyDescent="0.3">
      <c r="A22" s="4"/>
      <c r="B22" s="27" t="s">
        <v>15</v>
      </c>
      <c r="C22" s="78"/>
      <c r="D22" s="4"/>
      <c r="E22" s="4" t="s">
        <v>17</v>
      </c>
      <c r="F22" s="4"/>
      <c r="G22" s="79">
        <v>43341</v>
      </c>
      <c r="H22" s="4"/>
      <c r="I22" s="4"/>
      <c r="J22" s="4"/>
    </row>
    <row r="23" spans="1:10" x14ac:dyDescent="0.3">
      <c r="A23" s="4"/>
      <c r="B23" s="27" t="s">
        <v>18</v>
      </c>
      <c r="C23" s="80">
        <v>50000</v>
      </c>
      <c r="D23" s="4"/>
      <c r="E23" s="4" t="s">
        <v>19</v>
      </c>
      <c r="F23" s="4"/>
      <c r="G23" s="81">
        <v>29</v>
      </c>
      <c r="H23" s="4"/>
      <c r="I23" s="4"/>
      <c r="J23" s="4"/>
    </row>
    <row r="24" spans="1:10" x14ac:dyDescent="0.3">
      <c r="A24" s="4"/>
      <c r="B24" s="27" t="s">
        <v>20</v>
      </c>
      <c r="C24" s="35">
        <v>120</v>
      </c>
      <c r="D24" s="44"/>
      <c r="E24" s="4" t="s">
        <v>21</v>
      </c>
      <c r="F24" s="4"/>
      <c r="G24" s="80">
        <v>514.26</v>
      </c>
      <c r="H24" s="4"/>
      <c r="I24" s="4"/>
      <c r="J24" s="4"/>
    </row>
    <row r="25" spans="1:10" x14ac:dyDescent="0.3">
      <c r="A25" s="4"/>
      <c r="B25" s="27" t="s">
        <v>22</v>
      </c>
      <c r="C25" s="35" t="s">
        <v>23</v>
      </c>
      <c r="D25" s="44"/>
      <c r="E25" s="4" t="s">
        <v>24</v>
      </c>
      <c r="F25" s="4"/>
      <c r="G25" s="82">
        <v>0</v>
      </c>
      <c r="H25" s="4"/>
      <c r="I25" s="4"/>
      <c r="J25" s="4"/>
    </row>
    <row r="26" spans="1:10" x14ac:dyDescent="0.3">
      <c r="A26" s="4"/>
      <c r="B26" s="4" t="s">
        <v>25</v>
      </c>
      <c r="C26" s="46">
        <v>3.5E-4</v>
      </c>
      <c r="D26" s="44"/>
      <c r="E26" s="4" t="s">
        <v>26</v>
      </c>
      <c r="F26" s="4"/>
      <c r="G26" s="83">
        <v>0</v>
      </c>
      <c r="H26" s="4"/>
      <c r="I26" s="4"/>
      <c r="J26" s="4"/>
    </row>
    <row r="27" spans="1:10" x14ac:dyDescent="0.3">
      <c r="A27" s="4"/>
      <c r="B27" s="4" t="s">
        <v>27</v>
      </c>
      <c r="C27" s="46">
        <v>3.3999999999999998E-3</v>
      </c>
      <c r="D27" s="44"/>
      <c r="F27" s="4"/>
      <c r="G27" s="47"/>
      <c r="H27" s="84" t="s">
        <v>28</v>
      </c>
      <c r="I27" s="84" t="s">
        <v>29</v>
      </c>
      <c r="J27" s="4"/>
    </row>
    <row r="28" spans="1:10" x14ac:dyDescent="0.3">
      <c r="A28" s="4"/>
      <c r="B28" s="27"/>
      <c r="C28" s="85"/>
      <c r="D28" s="85"/>
      <c r="E28" s="4"/>
      <c r="F28" s="4"/>
      <c r="G28" s="47"/>
      <c r="H28" s="86"/>
      <c r="I28" s="87"/>
      <c r="J28" s="4"/>
    </row>
    <row r="29" spans="1:10" ht="9.65" customHeight="1" x14ac:dyDescent="0.3">
      <c r="A29" s="4"/>
      <c r="B29" s="4"/>
      <c r="C29" s="4"/>
      <c r="D29" s="4"/>
      <c r="E29" s="28"/>
      <c r="F29" s="28"/>
      <c r="G29" s="28"/>
      <c r="H29" s="4"/>
      <c r="I29" s="4"/>
      <c r="J29" s="4"/>
    </row>
    <row r="30" spans="1:10" s="53" customFormat="1" x14ac:dyDescent="0.35">
      <c r="A30" s="51"/>
      <c r="B30" s="63" t="s">
        <v>30</v>
      </c>
      <c r="C30" s="63" t="s">
        <v>31</v>
      </c>
      <c r="D30" s="63" t="s">
        <v>32</v>
      </c>
      <c r="E30" s="193" t="s">
        <v>33</v>
      </c>
      <c r="F30" s="194"/>
      <c r="G30" s="63" t="s">
        <v>34</v>
      </c>
      <c r="H30" s="63" t="s">
        <v>35</v>
      </c>
      <c r="I30" s="63" t="s">
        <v>36</v>
      </c>
      <c r="J30" s="51"/>
    </row>
    <row r="31" spans="1:10" x14ac:dyDescent="0.3">
      <c r="A31" s="4"/>
      <c r="B31" s="88" t="s">
        <v>37</v>
      </c>
      <c r="C31" s="89">
        <v>145.87</v>
      </c>
      <c r="D31" s="89">
        <v>343.23</v>
      </c>
      <c r="E31" s="195">
        <v>12.66</v>
      </c>
      <c r="F31" s="196"/>
      <c r="G31" s="89">
        <v>12.5</v>
      </c>
      <c r="H31" s="89"/>
      <c r="I31" s="89">
        <v>514.26</v>
      </c>
      <c r="J31" s="4"/>
    </row>
    <row r="32" spans="1:10" x14ac:dyDescent="0.3">
      <c r="A32" s="4"/>
      <c r="B32" s="88" t="s">
        <v>38</v>
      </c>
      <c r="C32" s="89">
        <v>158.84</v>
      </c>
      <c r="D32" s="89">
        <v>330.72</v>
      </c>
      <c r="E32" s="195">
        <v>12.2</v>
      </c>
      <c r="F32" s="196"/>
      <c r="G32" s="89">
        <v>12.5</v>
      </c>
      <c r="H32" s="89"/>
      <c r="I32" s="89">
        <v>514.26</v>
      </c>
      <c r="J32" s="4"/>
    </row>
    <row r="33" spans="1:10" x14ac:dyDescent="0.3">
      <c r="A33" s="4"/>
      <c r="B33" s="88" t="s">
        <v>39</v>
      </c>
      <c r="C33" s="89">
        <v>148.97</v>
      </c>
      <c r="D33" s="89">
        <v>340.24</v>
      </c>
      <c r="E33" s="195">
        <v>12.55</v>
      </c>
      <c r="F33" s="196"/>
      <c r="G33" s="89">
        <v>12.5</v>
      </c>
      <c r="H33" s="89"/>
      <c r="I33" s="89">
        <v>514.26</v>
      </c>
      <c r="J33" s="4"/>
    </row>
    <row r="34" spans="1:10" x14ac:dyDescent="0.3">
      <c r="A34" s="4"/>
      <c r="B34" s="88" t="s">
        <v>40</v>
      </c>
      <c r="C34" s="89"/>
      <c r="D34" s="89"/>
      <c r="E34" s="195"/>
      <c r="F34" s="196"/>
      <c r="G34" s="89"/>
      <c r="H34" s="89"/>
      <c r="I34" s="89"/>
      <c r="J34" s="4"/>
    </row>
    <row r="35" spans="1:10" x14ac:dyDescent="0.3">
      <c r="A35" s="4"/>
      <c r="B35" s="88" t="s">
        <v>101</v>
      </c>
      <c r="C35" s="89">
        <v>496.8</v>
      </c>
      <c r="D35" s="89">
        <v>4.87</v>
      </c>
      <c r="E35" s="195">
        <v>0.18</v>
      </c>
      <c r="F35" s="196"/>
      <c r="G35" s="89">
        <v>12.5</v>
      </c>
      <c r="H35" s="89"/>
      <c r="I35" s="89">
        <v>514.26</v>
      </c>
      <c r="J35" s="4"/>
    </row>
    <row r="36" spans="1:10" x14ac:dyDescent="0.3">
      <c r="A36" s="4"/>
      <c r="B36" s="88" t="s">
        <v>41</v>
      </c>
      <c r="C36" s="89">
        <v>35000</v>
      </c>
      <c r="D36" s="89">
        <v>24314.49</v>
      </c>
      <c r="E36" s="195">
        <v>896.8</v>
      </c>
      <c r="F36" s="196"/>
      <c r="G36" s="89">
        <v>1500</v>
      </c>
      <c r="H36" s="89"/>
      <c r="I36" s="89">
        <v>61711.29</v>
      </c>
      <c r="J36" s="4"/>
    </row>
    <row r="37" spans="1:10" ht="5.25" customHeight="1" x14ac:dyDescent="0.3">
      <c r="A37" s="4"/>
      <c r="B37" s="4"/>
      <c r="C37" s="57"/>
      <c r="D37" s="58"/>
      <c r="E37" s="59"/>
      <c r="F37" s="59"/>
      <c r="G37" s="28"/>
      <c r="H37" s="4"/>
      <c r="I37" s="4"/>
      <c r="J37" s="4"/>
    </row>
    <row r="38" spans="1:10" x14ac:dyDescent="0.3">
      <c r="A38" s="4"/>
      <c r="B38" s="151" t="s">
        <v>42</v>
      </c>
      <c r="C38" s="151"/>
      <c r="D38" s="151"/>
      <c r="E38" s="151"/>
      <c r="F38" s="151"/>
      <c r="G38" s="151"/>
      <c r="H38" s="151"/>
      <c r="I38" s="151"/>
      <c r="J38" s="151"/>
    </row>
    <row r="39" spans="1:10" ht="15" customHeight="1" x14ac:dyDescent="0.3">
      <c r="A39" s="4"/>
      <c r="B39" s="151"/>
      <c r="C39" s="151"/>
      <c r="D39" s="151"/>
      <c r="E39" s="151"/>
      <c r="F39" s="151"/>
      <c r="G39" s="151"/>
      <c r="H39" s="151"/>
      <c r="I39" s="151"/>
      <c r="J39" s="151"/>
    </row>
    <row r="40" spans="1:10" x14ac:dyDescent="0.3">
      <c r="A40" s="4"/>
      <c r="B40" s="60"/>
      <c r="C40" s="60"/>
      <c r="D40" s="60"/>
      <c r="E40" s="60"/>
      <c r="F40" s="60"/>
      <c r="G40" s="60"/>
      <c r="H40" s="60"/>
      <c r="I40" s="60"/>
      <c r="J40" s="60"/>
    </row>
    <row r="41" spans="1:10" s="91" customFormat="1" x14ac:dyDescent="0.3">
      <c r="A41" s="29"/>
      <c r="B41" s="30" t="s">
        <v>43</v>
      </c>
      <c r="C41" s="29"/>
      <c r="D41" s="29"/>
      <c r="E41" s="29"/>
      <c r="F41" s="29"/>
      <c r="G41" s="90"/>
      <c r="H41" s="29"/>
      <c r="I41" s="29"/>
      <c r="J41" s="29"/>
    </row>
    <row r="42" spans="1:10" ht="13.5" customHeight="1" x14ac:dyDescent="0.3">
      <c r="A42" s="4"/>
      <c r="B42" s="4" t="s">
        <v>102</v>
      </c>
      <c r="C42" s="4"/>
      <c r="D42" s="4"/>
      <c r="E42" s="4"/>
      <c r="F42" s="4"/>
      <c r="G42" s="28"/>
      <c r="H42" s="4"/>
      <c r="I42" s="4"/>
      <c r="J42" s="4"/>
    </row>
    <row r="43" spans="1:10" ht="13.5" customHeight="1" x14ac:dyDescent="0.3">
      <c r="A43" s="4"/>
      <c r="B43" s="4" t="s">
        <v>44</v>
      </c>
      <c r="C43" s="4"/>
      <c r="D43" s="4"/>
      <c r="E43" s="4"/>
      <c r="F43" s="4"/>
      <c r="G43" s="28"/>
      <c r="H43" s="4"/>
      <c r="I43" s="4"/>
      <c r="J43" s="4"/>
    </row>
    <row r="44" spans="1:10" ht="25.5" customHeight="1" x14ac:dyDescent="0.3">
      <c r="A44" s="4"/>
      <c r="B44" s="152" t="s">
        <v>45</v>
      </c>
      <c r="C44" s="152"/>
      <c r="D44" s="152"/>
      <c r="E44" s="152"/>
      <c r="F44" s="152"/>
      <c r="G44" s="152"/>
      <c r="H44" s="152"/>
      <c r="I44" s="152"/>
      <c r="J44" s="152"/>
    </row>
    <row r="45" spans="1:10" ht="3" customHeight="1" x14ac:dyDescent="0.3">
      <c r="A45" s="4"/>
      <c r="B45" s="37"/>
      <c r="C45" s="37"/>
      <c r="D45" s="37"/>
      <c r="E45" s="37"/>
      <c r="F45" s="37"/>
      <c r="G45" s="37"/>
      <c r="H45" s="37"/>
      <c r="I45" s="37"/>
      <c r="J45" s="37"/>
    </row>
    <row r="46" spans="1:10" ht="17.25" customHeight="1" x14ac:dyDescent="0.3">
      <c r="A46" s="29">
        <v>3</v>
      </c>
      <c r="B46" s="30" t="s">
        <v>46</v>
      </c>
      <c r="C46" s="4"/>
      <c r="D46" s="4"/>
      <c r="E46" s="4"/>
      <c r="F46" s="4"/>
      <c r="G46" s="28"/>
      <c r="H46" s="4"/>
      <c r="I46" s="4"/>
      <c r="J46" s="4"/>
    </row>
    <row r="47" spans="1:10" x14ac:dyDescent="0.3">
      <c r="A47" s="4"/>
      <c r="B47" s="4" t="s">
        <v>47</v>
      </c>
      <c r="C47" s="4"/>
      <c r="D47" s="4"/>
      <c r="E47" s="4"/>
      <c r="F47" s="4"/>
      <c r="G47" s="28"/>
      <c r="H47" s="4"/>
      <c r="I47" s="4"/>
      <c r="J47" s="4"/>
    </row>
    <row r="48" spans="1:10" ht="3.75" customHeight="1" x14ac:dyDescent="0.3">
      <c r="A48" s="4"/>
      <c r="B48" s="4"/>
      <c r="C48" s="4"/>
      <c r="D48" s="4"/>
      <c r="E48" s="4"/>
      <c r="F48" s="4"/>
      <c r="G48" s="28"/>
      <c r="H48" s="4"/>
      <c r="I48" s="4"/>
      <c r="J48" s="4"/>
    </row>
    <row r="49" spans="1:10" x14ac:dyDescent="0.3">
      <c r="A49" s="4"/>
      <c r="B49" s="29" t="s">
        <v>48</v>
      </c>
      <c r="C49" s="4"/>
      <c r="D49" s="4"/>
      <c r="E49" s="4"/>
      <c r="F49" s="4"/>
      <c r="G49" s="28"/>
      <c r="H49" s="4"/>
      <c r="I49" s="4"/>
      <c r="J49" s="4"/>
    </row>
    <row r="50" spans="1:10" ht="13.5" customHeight="1" x14ac:dyDescent="0.3">
      <c r="A50" s="4"/>
      <c r="B50" s="197" t="s">
        <v>49</v>
      </c>
      <c r="C50" s="198"/>
      <c r="D50" s="198"/>
      <c r="E50" s="199"/>
      <c r="F50" s="200" t="s">
        <v>50</v>
      </c>
      <c r="G50" s="201"/>
      <c r="H50" s="4"/>
      <c r="I50" s="4"/>
      <c r="J50" s="4"/>
    </row>
    <row r="51" spans="1:10" ht="6" customHeight="1" x14ac:dyDescent="0.3">
      <c r="A51" s="4"/>
      <c r="B51" s="61"/>
      <c r="C51" s="61"/>
      <c r="D51" s="51"/>
      <c r="E51" s="51"/>
      <c r="F51" s="4"/>
      <c r="G51" s="28"/>
      <c r="H51" s="4"/>
      <c r="I51" s="4"/>
      <c r="J51" s="4"/>
    </row>
    <row r="52" spans="1:10" x14ac:dyDescent="0.3">
      <c r="A52" s="4"/>
      <c r="B52" s="29" t="s">
        <v>51</v>
      </c>
      <c r="C52" s="4"/>
      <c r="D52" s="4"/>
      <c r="E52" s="4"/>
      <c r="F52" s="4"/>
      <c r="G52" s="28"/>
      <c r="H52" s="4"/>
      <c r="I52" s="4"/>
      <c r="J52" s="4"/>
    </row>
    <row r="53" spans="1:10" ht="13.5" customHeight="1" x14ac:dyDescent="0.3">
      <c r="A53" s="4"/>
      <c r="B53" s="197" t="s">
        <v>52</v>
      </c>
      <c r="C53" s="198"/>
      <c r="D53" s="198"/>
      <c r="E53" s="199"/>
      <c r="F53" s="200" t="s">
        <v>53</v>
      </c>
      <c r="G53" s="201"/>
      <c r="H53" s="4"/>
      <c r="I53" s="4"/>
      <c r="J53" s="4"/>
    </row>
    <row r="54" spans="1:10" ht="6" customHeight="1" x14ac:dyDescent="0.3">
      <c r="A54" s="4"/>
      <c r="B54" s="62"/>
      <c r="C54" s="4"/>
      <c r="D54" s="4"/>
      <c r="E54" s="4"/>
      <c r="F54" s="4"/>
      <c r="G54" s="28"/>
      <c r="H54" s="4"/>
      <c r="I54" s="4"/>
      <c r="J54" s="4"/>
    </row>
    <row r="55" spans="1:10" x14ac:dyDescent="0.3">
      <c r="A55" s="4"/>
      <c r="B55" s="29" t="s">
        <v>54</v>
      </c>
      <c r="C55" s="4"/>
      <c r="D55" s="4"/>
      <c r="E55" s="4"/>
      <c r="F55" s="4"/>
      <c r="G55" s="28"/>
      <c r="H55" s="4"/>
      <c r="I55" s="4"/>
      <c r="J55" s="4"/>
    </row>
    <row r="56" spans="1:10" x14ac:dyDescent="0.3">
      <c r="A56" s="4"/>
      <c r="B56" s="202" t="s">
        <v>55</v>
      </c>
      <c r="C56" s="203"/>
      <c r="D56" s="203"/>
      <c r="E56" s="204"/>
      <c r="F56" s="205" t="s">
        <v>56</v>
      </c>
      <c r="G56" s="206"/>
      <c r="H56" s="4"/>
      <c r="I56" s="4"/>
      <c r="J56" s="4"/>
    </row>
    <row r="57" spans="1:10" ht="27" customHeight="1" x14ac:dyDescent="0.3">
      <c r="A57" s="4"/>
      <c r="B57" s="202" t="s">
        <v>57</v>
      </c>
      <c r="C57" s="203"/>
      <c r="D57" s="203"/>
      <c r="E57" s="204"/>
      <c r="F57" s="205" t="s">
        <v>58</v>
      </c>
      <c r="G57" s="206"/>
      <c r="H57" s="4"/>
      <c r="I57" s="4"/>
      <c r="J57" s="4"/>
    </row>
    <row r="58" spans="1:10" x14ac:dyDescent="0.3">
      <c r="A58" s="4"/>
      <c r="B58" s="202" t="s">
        <v>59</v>
      </c>
      <c r="C58" s="203"/>
      <c r="D58" s="203"/>
      <c r="E58" s="204"/>
      <c r="F58" s="205" t="s">
        <v>60</v>
      </c>
      <c r="G58" s="206"/>
      <c r="H58" s="4"/>
      <c r="I58" s="4"/>
      <c r="J58" s="4"/>
    </row>
    <row r="59" spans="1:10" ht="6" customHeight="1" x14ac:dyDescent="0.3">
      <c r="A59" s="4"/>
      <c r="B59" s="4"/>
      <c r="C59" s="4"/>
      <c r="D59" s="4"/>
      <c r="E59" s="4"/>
      <c r="F59" s="4"/>
      <c r="G59" s="28"/>
      <c r="H59" s="4"/>
      <c r="I59" s="4"/>
      <c r="J59" s="4"/>
    </row>
    <row r="60" spans="1:10" x14ac:dyDescent="0.3">
      <c r="A60" s="4"/>
      <c r="B60" s="29" t="s">
        <v>61</v>
      </c>
      <c r="C60" s="4"/>
      <c r="D60" s="107"/>
      <c r="E60" s="107"/>
      <c r="F60" s="107"/>
      <c r="G60" s="28"/>
      <c r="H60" s="4"/>
      <c r="I60" s="4"/>
      <c r="J60" s="4"/>
    </row>
    <row r="61" spans="1:10" x14ac:dyDescent="0.3">
      <c r="A61" s="4"/>
      <c r="B61" s="4"/>
      <c r="C61" s="4"/>
      <c r="D61" s="108" t="s">
        <v>5</v>
      </c>
      <c r="E61" s="108" t="s">
        <v>6</v>
      </c>
      <c r="F61" s="107"/>
      <c r="G61" s="4"/>
      <c r="H61" s="4"/>
      <c r="I61" s="4"/>
      <c r="J61" s="4"/>
    </row>
    <row r="62" spans="1:10" ht="13.5" customHeight="1" x14ac:dyDescent="0.3">
      <c r="A62" s="4"/>
      <c r="B62" s="155" t="s">
        <v>62</v>
      </c>
      <c r="C62" s="181"/>
      <c r="D62" s="179" t="s">
        <v>63</v>
      </c>
      <c r="E62" s="180"/>
      <c r="F62" s="4"/>
      <c r="G62" s="4"/>
      <c r="H62" s="4"/>
      <c r="I62" s="4"/>
      <c r="J62" s="4"/>
    </row>
    <row r="63" spans="1:10" ht="13.5" customHeight="1" x14ac:dyDescent="0.3">
      <c r="A63" s="4"/>
      <c r="B63" s="167" t="s">
        <v>64</v>
      </c>
      <c r="C63" s="168"/>
      <c r="D63" s="182" t="s">
        <v>65</v>
      </c>
      <c r="E63" s="183"/>
      <c r="F63" s="4"/>
      <c r="G63" s="4"/>
      <c r="H63" s="4"/>
      <c r="I63" s="4"/>
      <c r="J63" s="4"/>
    </row>
    <row r="64" spans="1:10" ht="13.5" customHeight="1" x14ac:dyDescent="0.3">
      <c r="A64" s="4"/>
      <c r="B64" s="159" t="s">
        <v>66</v>
      </c>
      <c r="C64" s="160"/>
      <c r="D64" s="113" t="s">
        <v>67</v>
      </c>
      <c r="E64" s="114" t="s">
        <v>68</v>
      </c>
      <c r="F64" s="4"/>
      <c r="G64" s="4"/>
      <c r="H64" s="4"/>
      <c r="I64" s="4"/>
      <c r="J64" s="4"/>
    </row>
    <row r="65" spans="1:10" ht="13.5" customHeight="1" x14ac:dyDescent="0.3">
      <c r="A65" s="4"/>
      <c r="B65" s="161"/>
      <c r="C65" s="162"/>
      <c r="D65" s="115">
        <v>2.7999999999999998E-4</v>
      </c>
      <c r="E65" s="116">
        <v>3.2299999999999999E-4</v>
      </c>
      <c r="F65" s="4"/>
      <c r="G65" s="4"/>
      <c r="H65" s="4"/>
      <c r="I65" s="4"/>
      <c r="J65" s="4"/>
    </row>
    <row r="66" spans="1:10" ht="13.5" customHeight="1" x14ac:dyDescent="0.3">
      <c r="A66" s="4"/>
      <c r="B66" s="167" t="s">
        <v>64</v>
      </c>
      <c r="C66" s="168"/>
      <c r="D66" s="167" t="s">
        <v>65</v>
      </c>
      <c r="E66" s="168"/>
      <c r="F66" s="4"/>
      <c r="G66" s="4"/>
      <c r="H66" s="4"/>
      <c r="I66" s="4"/>
      <c r="J66" s="4"/>
    </row>
    <row r="67" spans="1:10" x14ac:dyDescent="0.3">
      <c r="A67" s="4"/>
      <c r="B67" s="163" t="s">
        <v>69</v>
      </c>
      <c r="C67" s="164"/>
      <c r="D67" s="122" t="s">
        <v>70</v>
      </c>
      <c r="E67" s="118" t="s">
        <v>68</v>
      </c>
      <c r="F67" s="4"/>
      <c r="G67" s="4"/>
      <c r="H67" s="4"/>
      <c r="I67" s="4"/>
      <c r="J67" s="4"/>
    </row>
    <row r="68" spans="1:10" ht="31.5" customHeight="1" x14ac:dyDescent="0.3">
      <c r="A68" s="4"/>
      <c r="B68" s="165"/>
      <c r="C68" s="166"/>
      <c r="D68" s="119">
        <v>5.1999999999999995E-4</v>
      </c>
      <c r="E68" s="116">
        <v>6.0499999999999996E-4</v>
      </c>
      <c r="F68" s="4"/>
      <c r="G68" s="4"/>
      <c r="H68" s="4"/>
      <c r="I68" s="4"/>
      <c r="J68" s="4"/>
    </row>
    <row r="69" spans="1:10" ht="27.65" customHeight="1" x14ac:dyDescent="0.3">
      <c r="A69" s="4"/>
      <c r="B69" s="155" t="s">
        <v>71</v>
      </c>
      <c r="C69" s="155"/>
      <c r="D69" s="156">
        <v>3.3999999999999998E-3</v>
      </c>
      <c r="E69" s="156"/>
      <c r="F69" s="4"/>
      <c r="G69" s="4"/>
      <c r="H69" s="4"/>
      <c r="I69" s="4"/>
      <c r="J69" s="4"/>
    </row>
    <row r="70" spans="1:10" ht="27.65" customHeight="1" x14ac:dyDescent="0.3">
      <c r="A70" s="4"/>
      <c r="B70" s="169" t="s">
        <v>64</v>
      </c>
      <c r="C70" s="170"/>
      <c r="D70" s="113" t="s">
        <v>5</v>
      </c>
      <c r="E70" s="113" t="s">
        <v>6</v>
      </c>
      <c r="F70" s="4"/>
      <c r="G70" s="4"/>
      <c r="H70" s="4"/>
      <c r="I70" s="4"/>
      <c r="J70" s="4"/>
    </row>
    <row r="71" spans="1:10" ht="40.5" x14ac:dyDescent="0.3">
      <c r="A71" s="4"/>
      <c r="B71" s="155" t="s">
        <v>73</v>
      </c>
      <c r="C71" s="155"/>
      <c r="D71" s="120" t="s">
        <v>74</v>
      </c>
      <c r="E71" s="230" t="s">
        <v>112</v>
      </c>
      <c r="F71" s="4"/>
      <c r="G71" s="4"/>
      <c r="H71" s="4"/>
      <c r="I71" s="4"/>
      <c r="J71" s="4"/>
    </row>
    <row r="72" spans="1:10" ht="27.75" customHeight="1" x14ac:dyDescent="0.3">
      <c r="A72" s="4"/>
      <c r="B72" s="4"/>
      <c r="C72" s="4"/>
      <c r="D72" s="4"/>
      <c r="E72" s="4"/>
      <c r="F72" s="4"/>
      <c r="G72" s="4"/>
      <c r="H72" s="4"/>
      <c r="I72" s="4"/>
      <c r="J72" s="4"/>
    </row>
    <row r="73" spans="1:10" x14ac:dyDescent="0.3">
      <c r="A73" s="4"/>
      <c r="B73" s="127" t="s">
        <v>75</v>
      </c>
      <c r="C73" s="127"/>
      <c r="D73" s="127"/>
      <c r="E73" s="127"/>
      <c r="F73" s="127"/>
      <c r="G73" s="127"/>
      <c r="H73" s="127"/>
      <c r="I73" s="127"/>
      <c r="J73" s="127"/>
    </row>
    <row r="74" spans="1:10" ht="3" customHeight="1" x14ac:dyDescent="0.3">
      <c r="A74" s="4"/>
      <c r="B74" s="4"/>
      <c r="C74" s="4"/>
      <c r="D74" s="4"/>
      <c r="E74" s="4"/>
      <c r="F74" s="4"/>
      <c r="G74" s="28"/>
      <c r="H74" s="4"/>
      <c r="I74" s="4"/>
      <c r="J74" s="4"/>
    </row>
    <row r="75" spans="1:10" ht="21" customHeight="1" x14ac:dyDescent="0.3">
      <c r="A75" s="4"/>
      <c r="B75" s="171" t="s">
        <v>76</v>
      </c>
      <c r="C75" s="171"/>
      <c r="D75" s="171"/>
      <c r="E75" s="171"/>
      <c r="F75" s="171"/>
      <c r="G75" s="171"/>
      <c r="H75" s="171"/>
      <c r="I75" s="171"/>
      <c r="J75" s="171"/>
    </row>
    <row r="76" spans="1:10" ht="21" customHeight="1" x14ac:dyDescent="0.3">
      <c r="A76" s="4"/>
      <c r="B76" s="171"/>
      <c r="C76" s="171"/>
      <c r="D76" s="171"/>
      <c r="E76" s="171"/>
      <c r="F76" s="171"/>
      <c r="G76" s="171"/>
      <c r="H76" s="171"/>
      <c r="I76" s="171"/>
      <c r="J76" s="171"/>
    </row>
    <row r="77" spans="1:10" ht="15" customHeight="1" x14ac:dyDescent="0.3">
      <c r="A77" s="4"/>
      <c r="B77" s="172" t="s">
        <v>77</v>
      </c>
      <c r="C77" s="172"/>
      <c r="D77" s="172"/>
      <c r="E77" s="172"/>
      <c r="F77" s="172"/>
      <c r="G77" s="172"/>
      <c r="H77" s="172"/>
      <c r="I77" s="172"/>
      <c r="J77" s="172"/>
    </row>
    <row r="78" spans="1:10" ht="13.5" customHeight="1" x14ac:dyDescent="0.3">
      <c r="A78" s="4"/>
      <c r="B78" s="173" t="s">
        <v>78</v>
      </c>
      <c r="C78" s="173"/>
      <c r="D78" s="173"/>
      <c r="E78" s="173"/>
      <c r="F78" s="173"/>
      <c r="G78" s="173"/>
      <c r="H78" s="173"/>
      <c r="I78" s="173"/>
      <c r="J78" s="173"/>
    </row>
    <row r="79" spans="1:10" ht="14.15" customHeight="1" x14ac:dyDescent="0.3">
      <c r="A79" s="4"/>
      <c r="B79" s="173" t="s">
        <v>79</v>
      </c>
      <c r="C79" s="173"/>
      <c r="D79" s="173"/>
      <c r="E79" s="173"/>
      <c r="F79" s="173"/>
      <c r="G79" s="173"/>
      <c r="H79" s="173"/>
      <c r="I79" s="173"/>
      <c r="J79" s="173"/>
    </row>
    <row r="80" spans="1:10" ht="11.25" customHeight="1" x14ac:dyDescent="0.3">
      <c r="A80" s="4"/>
      <c r="B80" s="173" t="s">
        <v>80</v>
      </c>
      <c r="C80" s="173"/>
      <c r="D80" s="173"/>
      <c r="E80" s="173"/>
      <c r="F80" s="173"/>
      <c r="G80" s="173"/>
      <c r="H80" s="173"/>
      <c r="I80" s="173"/>
      <c r="J80" s="173"/>
    </row>
    <row r="81" spans="1:10" ht="14.15" customHeight="1" x14ac:dyDescent="0.3">
      <c r="A81" s="4"/>
      <c r="B81" s="173"/>
      <c r="C81" s="173"/>
      <c r="D81" s="173"/>
      <c r="E81" s="173"/>
      <c r="F81" s="173"/>
      <c r="G81" s="173"/>
      <c r="H81" s="173"/>
      <c r="I81" s="173"/>
      <c r="J81" s="173"/>
    </row>
    <row r="82" spans="1:10" ht="44.25" customHeight="1" x14ac:dyDescent="0.3">
      <c r="A82" s="4"/>
      <c r="B82" s="175" t="s">
        <v>103</v>
      </c>
      <c r="C82" s="175"/>
      <c r="D82" s="175"/>
      <c r="E82" s="175"/>
      <c r="F82" s="175"/>
      <c r="G82" s="175"/>
      <c r="H82" s="175"/>
      <c r="I82" s="175"/>
      <c r="J82" s="175"/>
    </row>
    <row r="83" spans="1:10" ht="26.25" customHeight="1" x14ac:dyDescent="0.3">
      <c r="A83" s="4"/>
      <c r="B83" s="207" t="s">
        <v>104</v>
      </c>
      <c r="C83" s="207"/>
      <c r="D83" s="207"/>
      <c r="E83" s="207"/>
      <c r="F83" s="207"/>
      <c r="G83" s="207"/>
      <c r="H83" s="207"/>
      <c r="I83" s="207"/>
      <c r="J83" s="207"/>
    </row>
    <row r="84" spans="1:10" ht="26.25" customHeight="1" x14ac:dyDescent="0.3">
      <c r="A84" s="4"/>
      <c r="B84" s="152" t="s">
        <v>83</v>
      </c>
      <c r="C84" s="152"/>
      <c r="D84" s="152"/>
      <c r="E84" s="152"/>
      <c r="F84" s="152"/>
      <c r="G84" s="152"/>
      <c r="H84" s="152"/>
      <c r="I84" s="152"/>
      <c r="J84" s="37"/>
    </row>
    <row r="85" spans="1:10" ht="13.5" customHeight="1" x14ac:dyDescent="0.3">
      <c r="A85" s="4"/>
      <c r="B85" s="176" t="s">
        <v>84</v>
      </c>
      <c r="C85" s="176"/>
      <c r="D85" s="176"/>
      <c r="E85" s="176"/>
      <c r="F85" s="176"/>
      <c r="G85" s="176"/>
      <c r="H85" s="176"/>
      <c r="I85" s="176"/>
      <c r="J85" s="176"/>
    </row>
    <row r="86" spans="1:10" ht="1.4" customHeight="1" x14ac:dyDescent="0.3">
      <c r="A86" s="4"/>
      <c r="B86" s="32"/>
      <c r="C86" s="4"/>
      <c r="D86" s="4"/>
      <c r="E86" s="4"/>
      <c r="F86" s="4"/>
      <c r="G86" s="28"/>
      <c r="H86" s="4"/>
      <c r="I86" s="4"/>
      <c r="J86" s="4"/>
    </row>
    <row r="87" spans="1:10" ht="27" customHeight="1" x14ac:dyDescent="0.3">
      <c r="A87" s="4"/>
      <c r="B87" s="174" t="s">
        <v>85</v>
      </c>
      <c r="C87" s="174"/>
      <c r="D87" s="174"/>
      <c r="E87" s="174"/>
      <c r="F87" s="174"/>
      <c r="G87" s="174"/>
      <c r="H87" s="174"/>
      <c r="I87" s="174"/>
      <c r="J87" s="174"/>
    </row>
    <row r="88" spans="1:10" ht="1.4" customHeight="1" x14ac:dyDescent="0.3">
      <c r="A88" s="4"/>
      <c r="B88" s="32"/>
      <c r="C88" s="4"/>
      <c r="D88" s="4"/>
      <c r="E88" s="4"/>
      <c r="F88" s="4"/>
      <c r="G88" s="28"/>
      <c r="H88" s="4"/>
      <c r="I88" s="4"/>
      <c r="J88" s="4"/>
    </row>
    <row r="89" spans="1:10" ht="53.25" customHeight="1" x14ac:dyDescent="0.3">
      <c r="A89" s="4"/>
      <c r="B89" s="174" t="s">
        <v>86</v>
      </c>
      <c r="C89" s="174"/>
      <c r="D89" s="174"/>
      <c r="E89" s="174"/>
      <c r="F89" s="174"/>
      <c r="G89" s="174"/>
      <c r="H89" s="174"/>
      <c r="I89" s="174"/>
      <c r="J89" s="174"/>
    </row>
    <row r="90" spans="1:10" ht="1.4" customHeight="1" x14ac:dyDescent="0.3">
      <c r="A90" s="4"/>
      <c r="B90" s="32"/>
      <c r="C90" s="4"/>
      <c r="D90" s="4"/>
      <c r="E90" s="4"/>
      <c r="F90" s="4"/>
      <c r="G90" s="28"/>
      <c r="H90" s="4"/>
      <c r="I90" s="4"/>
      <c r="J90" s="4"/>
    </row>
    <row r="91" spans="1:10" ht="27.75" customHeight="1" x14ac:dyDescent="0.3">
      <c r="A91" s="4"/>
      <c r="B91" s="174" t="s">
        <v>87</v>
      </c>
      <c r="C91" s="174"/>
      <c r="D91" s="174"/>
      <c r="E91" s="174"/>
      <c r="F91" s="174"/>
      <c r="G91" s="174"/>
      <c r="H91" s="174"/>
      <c r="I91" s="174"/>
      <c r="J91" s="174"/>
    </row>
    <row r="92" spans="1:10" ht="1.4" customHeight="1" x14ac:dyDescent="0.3">
      <c r="A92" s="4"/>
      <c r="B92" s="32"/>
      <c r="C92" s="4"/>
      <c r="D92" s="4"/>
      <c r="E92" s="4"/>
      <c r="F92" s="4"/>
      <c r="G92" s="28"/>
      <c r="H92" s="4"/>
      <c r="I92" s="4"/>
      <c r="J92" s="4"/>
    </row>
    <row r="93" spans="1:10" ht="27.75" customHeight="1" x14ac:dyDescent="0.3">
      <c r="A93" s="4"/>
      <c r="B93" s="174" t="s">
        <v>88</v>
      </c>
      <c r="C93" s="174"/>
      <c r="D93" s="174"/>
      <c r="E93" s="174"/>
      <c r="F93" s="174"/>
      <c r="G93" s="174"/>
      <c r="H93" s="174"/>
      <c r="I93" s="174"/>
      <c r="J93" s="174"/>
    </row>
    <row r="94" spans="1:10" ht="1.4" customHeight="1" x14ac:dyDescent="0.3">
      <c r="A94" s="4"/>
      <c r="B94" s="32"/>
      <c r="C94" s="4"/>
      <c r="D94" s="4"/>
      <c r="E94" s="4"/>
      <c r="F94" s="4"/>
      <c r="G94" s="28"/>
      <c r="H94" s="4"/>
      <c r="I94" s="4"/>
      <c r="J94" s="4"/>
    </row>
    <row r="95" spans="1:10" ht="41.25" customHeight="1" x14ac:dyDescent="0.3">
      <c r="A95" s="4"/>
      <c r="B95" s="174" t="s">
        <v>89</v>
      </c>
      <c r="C95" s="174"/>
      <c r="D95" s="174"/>
      <c r="E95" s="174"/>
      <c r="F95" s="174"/>
      <c r="G95" s="174"/>
      <c r="H95" s="174"/>
      <c r="I95" s="174"/>
      <c r="J95" s="174"/>
    </row>
    <row r="96" spans="1:10" ht="1.4" customHeight="1" x14ac:dyDescent="0.3">
      <c r="A96" s="4"/>
      <c r="B96" s="32"/>
      <c r="C96" s="4"/>
      <c r="D96" s="4"/>
      <c r="E96" s="4"/>
      <c r="F96" s="4"/>
      <c r="G96" s="28"/>
      <c r="H96" s="4"/>
      <c r="I96" s="4"/>
      <c r="J96" s="4"/>
    </row>
    <row r="97" spans="1:10" ht="28.5" customHeight="1" x14ac:dyDescent="0.3">
      <c r="A97" s="4"/>
      <c r="B97" s="174" t="s">
        <v>90</v>
      </c>
      <c r="C97" s="174"/>
      <c r="D97" s="174"/>
      <c r="E97" s="174"/>
      <c r="F97" s="174"/>
      <c r="G97" s="174"/>
      <c r="H97" s="174"/>
      <c r="I97" s="174"/>
      <c r="J97" s="174"/>
    </row>
    <row r="98" spans="1:10" ht="1.4" customHeight="1" x14ac:dyDescent="0.3">
      <c r="A98" s="4"/>
      <c r="B98" s="32"/>
      <c r="C98" s="4"/>
      <c r="D98" s="4"/>
      <c r="E98" s="4"/>
      <c r="F98" s="4"/>
      <c r="G98" s="28"/>
      <c r="H98" s="4"/>
      <c r="I98" s="4"/>
      <c r="J98" s="4"/>
    </row>
    <row r="99" spans="1:10" ht="27.75" customHeight="1" x14ac:dyDescent="0.3">
      <c r="A99" s="4"/>
      <c r="B99" s="174" t="s">
        <v>91</v>
      </c>
      <c r="C99" s="174"/>
      <c r="D99" s="174"/>
      <c r="E99" s="174"/>
      <c r="F99" s="174"/>
      <c r="G99" s="174"/>
      <c r="H99" s="174"/>
      <c r="I99" s="174"/>
      <c r="J99" s="174"/>
    </row>
    <row r="100" spans="1:10" ht="1.4" customHeight="1" x14ac:dyDescent="0.3">
      <c r="A100" s="4"/>
      <c r="B100" s="32"/>
      <c r="C100" s="4"/>
      <c r="D100" s="4"/>
      <c r="E100" s="4"/>
      <c r="F100" s="4"/>
      <c r="G100" s="28"/>
      <c r="H100" s="4"/>
      <c r="I100" s="4"/>
      <c r="J100" s="4"/>
    </row>
    <row r="101" spans="1:10" ht="40.5" customHeight="1" x14ac:dyDescent="0.3">
      <c r="A101" s="4"/>
      <c r="B101" s="174" t="s">
        <v>92</v>
      </c>
      <c r="C101" s="174"/>
      <c r="D101" s="174"/>
      <c r="E101" s="174"/>
      <c r="F101" s="174"/>
      <c r="G101" s="174"/>
      <c r="H101" s="174"/>
      <c r="I101" s="174"/>
      <c r="J101" s="174"/>
    </row>
    <row r="102" spans="1:10" ht="1.4" customHeight="1" x14ac:dyDescent="0.3">
      <c r="A102" s="4"/>
      <c r="B102" s="32"/>
      <c r="C102" s="4"/>
      <c r="D102" s="4"/>
      <c r="E102" s="4"/>
      <c r="F102" s="4"/>
      <c r="G102" s="28"/>
      <c r="H102" s="4"/>
      <c r="I102" s="4"/>
      <c r="J102" s="4"/>
    </row>
    <row r="103" spans="1:10" ht="13.5" customHeight="1" x14ac:dyDescent="0.3">
      <c r="A103" s="4"/>
      <c r="B103" s="171" t="s">
        <v>93</v>
      </c>
      <c r="C103" s="171"/>
      <c r="D103" s="171"/>
      <c r="E103" s="171"/>
      <c r="F103" s="171"/>
      <c r="G103" s="171"/>
      <c r="H103" s="171"/>
      <c r="I103" s="171"/>
      <c r="J103" s="171"/>
    </row>
    <row r="104" spans="1:10" ht="1.4" customHeight="1" x14ac:dyDescent="0.3">
      <c r="A104" s="4"/>
      <c r="B104" s="32"/>
      <c r="C104" s="4"/>
      <c r="D104" s="4"/>
      <c r="E104" s="4"/>
      <c r="F104" s="4"/>
      <c r="G104" s="28"/>
      <c r="H104" s="4"/>
      <c r="I104" s="4"/>
      <c r="J104" s="4"/>
    </row>
    <row r="105" spans="1:10" ht="27" customHeight="1" x14ac:dyDescent="0.3">
      <c r="A105" s="4"/>
      <c r="B105" s="174" t="s">
        <v>94</v>
      </c>
      <c r="C105" s="174"/>
      <c r="D105" s="174"/>
      <c r="E105" s="174"/>
      <c r="F105" s="174"/>
      <c r="G105" s="174"/>
      <c r="H105" s="174"/>
      <c r="I105" s="174"/>
      <c r="J105" s="174"/>
    </row>
    <row r="106" spans="1:10" ht="13.5" customHeight="1" x14ac:dyDescent="0.3">
      <c r="A106" s="4"/>
      <c r="B106" s="37"/>
      <c r="C106" s="37"/>
      <c r="D106" s="37"/>
      <c r="E106" s="37"/>
      <c r="F106" s="37"/>
      <c r="G106" s="37"/>
      <c r="H106" s="37"/>
      <c r="I106" s="37"/>
      <c r="J106" s="37"/>
    </row>
    <row r="107" spans="1:10" ht="13.5" customHeight="1" x14ac:dyDescent="0.3">
      <c r="A107" s="4"/>
      <c r="B107" s="4"/>
      <c r="C107" s="4"/>
      <c r="D107" s="4"/>
      <c r="E107" s="4"/>
      <c r="F107" s="4"/>
      <c r="G107" s="28"/>
      <c r="H107" s="4"/>
      <c r="I107" s="4"/>
      <c r="J107" s="4"/>
    </row>
    <row r="108" spans="1:10" x14ac:dyDescent="0.3">
      <c r="A108" s="4"/>
      <c r="B108" s="4"/>
      <c r="C108" s="4"/>
      <c r="D108" s="4"/>
      <c r="E108" s="4"/>
      <c r="F108" s="4"/>
      <c r="G108" s="28"/>
      <c r="H108" s="4"/>
      <c r="I108" s="4"/>
      <c r="J108" s="4"/>
    </row>
    <row r="109" spans="1:10" x14ac:dyDescent="0.3">
      <c r="A109" s="4"/>
      <c r="B109" s="4"/>
      <c r="C109" s="4"/>
      <c r="D109" s="4"/>
      <c r="E109" s="4"/>
      <c r="F109" s="4"/>
      <c r="G109" s="28"/>
      <c r="H109" s="4"/>
      <c r="I109" s="4"/>
      <c r="J109" s="4"/>
    </row>
    <row r="110" spans="1:10" x14ac:dyDescent="0.3">
      <c r="A110" s="4"/>
      <c r="B110" s="4"/>
      <c r="C110" s="4"/>
      <c r="D110" s="68"/>
      <c r="E110" s="68"/>
      <c r="F110" s="68"/>
      <c r="G110" s="28"/>
      <c r="H110" s="68"/>
      <c r="I110" s="68"/>
      <c r="J110" s="4"/>
    </row>
    <row r="111" spans="1:10" x14ac:dyDescent="0.3">
      <c r="A111" s="4"/>
      <c r="B111" s="92" t="s">
        <v>95</v>
      </c>
      <c r="C111" s="4"/>
      <c r="D111" s="4"/>
      <c r="E111" s="4" t="s">
        <v>96</v>
      </c>
      <c r="F111" s="4"/>
      <c r="G111" s="28"/>
      <c r="H111" s="178" t="s">
        <v>97</v>
      </c>
      <c r="I111" s="178"/>
      <c r="J111" s="4"/>
    </row>
    <row r="112" spans="1:10" x14ac:dyDescent="0.3">
      <c r="A112" s="4"/>
      <c r="B112" s="4"/>
      <c r="C112" s="4"/>
      <c r="D112" s="4"/>
      <c r="E112" s="4"/>
      <c r="F112" s="4"/>
      <c r="G112" s="28"/>
      <c r="H112" s="4"/>
      <c r="I112" s="4"/>
      <c r="J112" s="4"/>
    </row>
    <row r="113" spans="1:10" x14ac:dyDescent="0.3">
      <c r="A113" s="4"/>
      <c r="B113" s="4"/>
      <c r="C113" s="4"/>
      <c r="D113" s="4"/>
      <c r="E113" s="4"/>
      <c r="F113" s="4"/>
      <c r="G113" s="28"/>
      <c r="H113" s="4"/>
      <c r="I113" s="4"/>
      <c r="J113" s="4"/>
    </row>
    <row r="114" spans="1:10" x14ac:dyDescent="0.3">
      <c r="A114" s="4"/>
      <c r="B114" s="4"/>
      <c r="C114" s="4"/>
      <c r="D114" s="4"/>
      <c r="E114" s="4"/>
      <c r="F114" s="4"/>
      <c r="G114" s="28"/>
      <c r="H114" s="4"/>
      <c r="I114" s="4"/>
      <c r="J114" s="4"/>
    </row>
    <row r="115" spans="1:10" x14ac:dyDescent="0.3">
      <c r="A115" s="4"/>
      <c r="B115" s="4"/>
      <c r="C115" s="4"/>
      <c r="D115" s="4"/>
      <c r="E115" s="4"/>
      <c r="F115" s="4"/>
      <c r="G115" s="28"/>
      <c r="H115" s="4"/>
      <c r="I115" s="4"/>
      <c r="J115" s="4"/>
    </row>
    <row r="116" spans="1:10" x14ac:dyDescent="0.3">
      <c r="A116" s="4"/>
      <c r="B116" s="4"/>
      <c r="C116" s="4"/>
      <c r="D116" s="4"/>
      <c r="E116" s="4"/>
      <c r="F116" s="4"/>
      <c r="G116" s="28"/>
      <c r="H116" s="4"/>
      <c r="I116" s="4"/>
      <c r="J116" s="4"/>
    </row>
    <row r="117" spans="1:10" x14ac:dyDescent="0.3">
      <c r="A117" s="4"/>
      <c r="B117" s="4"/>
      <c r="C117" s="4"/>
      <c r="D117" s="4"/>
      <c r="E117" s="4"/>
      <c r="F117" s="4"/>
      <c r="G117" s="28"/>
      <c r="H117" s="4"/>
      <c r="I117" s="4"/>
      <c r="J117" s="4"/>
    </row>
  </sheetData>
  <mergeCells count="63">
    <mergeCell ref="B99:J99"/>
    <mergeCell ref="B101:J101"/>
    <mergeCell ref="B103:J103"/>
    <mergeCell ref="B105:J105"/>
    <mergeCell ref="H111:I111"/>
    <mergeCell ref="B78:J78"/>
    <mergeCell ref="B73:J73"/>
    <mergeCell ref="B75:J76"/>
    <mergeCell ref="B77:J77"/>
    <mergeCell ref="B97:J97"/>
    <mergeCell ref="B82:J82"/>
    <mergeCell ref="B83:J83"/>
    <mergeCell ref="B84:I84"/>
    <mergeCell ref="B85:J85"/>
    <mergeCell ref="B87:J87"/>
    <mergeCell ref="B89:J89"/>
    <mergeCell ref="B91:J91"/>
    <mergeCell ref="B93:J93"/>
    <mergeCell ref="B95:J95"/>
    <mergeCell ref="B79:J79"/>
    <mergeCell ref="B80:J81"/>
    <mergeCell ref="B56:E56"/>
    <mergeCell ref="F56:G56"/>
    <mergeCell ref="B57:E57"/>
    <mergeCell ref="F57:G57"/>
    <mergeCell ref="B58:E58"/>
    <mergeCell ref="F58:G58"/>
    <mergeCell ref="B44:J44"/>
    <mergeCell ref="B50:E50"/>
    <mergeCell ref="F50:G50"/>
    <mergeCell ref="B53:E53"/>
    <mergeCell ref="F53:G53"/>
    <mergeCell ref="B38:J39"/>
    <mergeCell ref="C15:D15"/>
    <mergeCell ref="E15:F15"/>
    <mergeCell ref="E17:F17"/>
    <mergeCell ref="E18:F18"/>
    <mergeCell ref="E30:F30"/>
    <mergeCell ref="E31:F31"/>
    <mergeCell ref="E32:F32"/>
    <mergeCell ref="E33:F33"/>
    <mergeCell ref="E34:F34"/>
    <mergeCell ref="E35:F35"/>
    <mergeCell ref="E36:F36"/>
    <mergeCell ref="E7:G7"/>
    <mergeCell ref="H7:I7"/>
    <mergeCell ref="E8:G8"/>
    <mergeCell ref="H8:I8"/>
    <mergeCell ref="E9:G10"/>
    <mergeCell ref="H9:I9"/>
    <mergeCell ref="H10:I10"/>
    <mergeCell ref="B69:C69"/>
    <mergeCell ref="D69:E69"/>
    <mergeCell ref="B71:C71"/>
    <mergeCell ref="D62:E62"/>
    <mergeCell ref="B64:C65"/>
    <mergeCell ref="B67:C68"/>
    <mergeCell ref="B62:C62"/>
    <mergeCell ref="B66:C66"/>
    <mergeCell ref="D66:E66"/>
    <mergeCell ref="B63:C63"/>
    <mergeCell ref="D63:E63"/>
    <mergeCell ref="B70:C70"/>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&amp;R&amp;"Omnes Regular,Normal"&amp;10Actualizado a Noviembre 2021</oddFooter>
    <firstFooter>&amp;R&amp;"Omnes Regular,Normal"&amp;10Actualizado a Noviembre 2021</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8C97-A7E1-485A-888F-03B8C49A338E}">
  <sheetPr codeName="Hoja4"/>
  <dimension ref="A1:K112"/>
  <sheetViews>
    <sheetView topLeftCell="A153" zoomScaleNormal="100" zoomScaleSheetLayoutView="90" zoomScalePageLayoutView="90" workbookViewId="0">
      <selection activeCell="E72" sqref="E72"/>
    </sheetView>
  </sheetViews>
  <sheetFormatPr baseColWidth="10" defaultColWidth="11.453125" defaultRowHeight="13.5" x14ac:dyDescent="0.3"/>
  <cols>
    <col min="1" max="1" width="2.7265625" style="3" customWidth="1"/>
    <col min="2" max="2" width="29.81640625" style="3" customWidth="1"/>
    <col min="3" max="3" width="16.26953125" style="3" customWidth="1"/>
    <col min="4" max="4" width="25.7265625" style="3" customWidth="1"/>
    <col min="5" max="5" width="27.81640625" style="3" customWidth="1"/>
    <col min="6" max="6" width="13.1796875" style="3" customWidth="1"/>
    <col min="7" max="7" width="16.26953125" style="39" customWidth="1"/>
    <col min="8" max="9" width="12.54296875" style="3" customWidth="1"/>
    <col min="10" max="10" width="10.7265625" style="3" customWidth="1"/>
    <col min="11" max="16384" width="11.453125" style="3"/>
  </cols>
  <sheetData>
    <row r="1" spans="1:10" x14ac:dyDescent="0.3">
      <c r="A1" s="1"/>
      <c r="B1" s="1"/>
      <c r="C1" s="1"/>
      <c r="D1" s="1"/>
      <c r="E1" s="1"/>
      <c r="F1" s="1"/>
      <c r="G1" s="2"/>
      <c r="H1" s="1"/>
      <c r="I1" s="1"/>
      <c r="J1" s="1"/>
    </row>
    <row r="2" spans="1:10" x14ac:dyDescent="0.3">
      <c r="A2" s="1"/>
      <c r="B2" s="1"/>
      <c r="C2" s="1"/>
      <c r="D2" s="1"/>
      <c r="E2" s="1"/>
      <c r="F2" s="1"/>
      <c r="G2" s="2"/>
      <c r="H2" s="1"/>
      <c r="I2" s="1"/>
      <c r="J2" s="1"/>
    </row>
    <row r="3" spans="1:10" x14ac:dyDescent="0.3">
      <c r="A3" s="1"/>
      <c r="B3" s="1"/>
      <c r="C3" s="1"/>
      <c r="D3" s="1"/>
      <c r="E3" s="1"/>
      <c r="F3" s="1"/>
      <c r="G3" s="2"/>
      <c r="H3" s="1"/>
      <c r="I3" s="1"/>
      <c r="J3" s="1"/>
    </row>
    <row r="4" spans="1:10" x14ac:dyDescent="0.3">
      <c r="A4" s="1"/>
      <c r="B4" s="1"/>
      <c r="C4" s="1"/>
      <c r="D4" s="1"/>
      <c r="E4" s="1"/>
      <c r="F4" s="1"/>
      <c r="G4" s="2"/>
      <c r="H4" s="1"/>
      <c r="I4" s="1"/>
      <c r="J4" s="1"/>
    </row>
    <row r="5" spans="1:10" ht="3" customHeight="1" thickBot="1" x14ac:dyDescent="0.35">
      <c r="A5" s="4"/>
      <c r="B5" s="4"/>
      <c r="C5" s="5"/>
      <c r="D5" s="5"/>
      <c r="E5" s="5"/>
      <c r="F5" s="5"/>
      <c r="G5" s="70"/>
      <c r="H5" s="5"/>
      <c r="I5" s="5"/>
      <c r="J5" s="5"/>
    </row>
    <row r="6" spans="1:10" ht="6.75" customHeight="1" thickTop="1" thickBot="1" x14ac:dyDescent="0.35">
      <c r="A6" s="6"/>
      <c r="B6" s="71"/>
      <c r="C6" s="72"/>
      <c r="D6" s="9"/>
      <c r="E6" s="100"/>
      <c r="F6" s="100"/>
      <c r="G6" s="101"/>
      <c r="H6" s="100"/>
      <c r="I6" s="100"/>
      <c r="J6" s="9"/>
    </row>
    <row r="7" spans="1:10" ht="15.75" customHeight="1" x14ac:dyDescent="0.3">
      <c r="A7" s="11"/>
      <c r="B7" s="12" t="s">
        <v>98</v>
      </c>
      <c r="C7" s="11"/>
      <c r="D7" s="13"/>
      <c r="E7" s="215" t="s">
        <v>1</v>
      </c>
      <c r="F7" s="128"/>
      <c r="G7" s="129"/>
      <c r="H7" s="133">
        <f>VALUE('[2]Cronograma Cuotas'!$L$10)/100</f>
        <v>8.8000000000000009E-2</v>
      </c>
      <c r="I7" s="134"/>
      <c r="J7" s="9"/>
    </row>
    <row r="8" spans="1:10" ht="15.75" customHeight="1" thickBot="1" x14ac:dyDescent="0.35">
      <c r="A8" s="11"/>
      <c r="B8" s="15" t="s">
        <v>2</v>
      </c>
      <c r="C8" s="15"/>
      <c r="D8" s="13"/>
      <c r="E8" s="135" t="s">
        <v>3</v>
      </c>
      <c r="F8" s="136"/>
      <c r="G8" s="137"/>
      <c r="H8" s="138">
        <f>VALUE('[2]Cronograma Cuotas'!$L$15)/100</f>
        <v>9.8900000000000002E-2</v>
      </c>
      <c r="I8" s="139"/>
      <c r="J8" s="9"/>
    </row>
    <row r="9" spans="1:10" ht="15.75" customHeight="1" x14ac:dyDescent="0.3">
      <c r="A9" s="11"/>
      <c r="B9" s="15"/>
      <c r="C9" s="15"/>
      <c r="D9" s="16"/>
      <c r="E9" s="140" t="s">
        <v>4</v>
      </c>
      <c r="F9" s="141"/>
      <c r="G9" s="142"/>
      <c r="H9" s="216" t="s">
        <v>6</v>
      </c>
      <c r="I9" s="216"/>
      <c r="J9" s="9"/>
    </row>
    <row r="10" spans="1:10" ht="39.65" customHeight="1" x14ac:dyDescent="0.3">
      <c r="A10" s="11"/>
      <c r="B10" s="15"/>
      <c r="C10" s="15"/>
      <c r="D10" s="16"/>
      <c r="E10" s="143"/>
      <c r="F10" s="144"/>
      <c r="G10" s="145"/>
      <c r="H10" s="217">
        <v>0.12509999999999999</v>
      </c>
      <c r="I10" s="217"/>
      <c r="J10" s="9"/>
    </row>
    <row r="11" spans="1:10" ht="6.75" customHeight="1" thickBot="1" x14ac:dyDescent="0.35">
      <c r="A11" s="20"/>
      <c r="B11" s="21"/>
      <c r="C11" s="20"/>
      <c r="D11" s="75"/>
      <c r="E11" s="23"/>
      <c r="F11" s="23"/>
      <c r="G11" s="24"/>
      <c r="H11" s="23"/>
      <c r="I11" s="23"/>
      <c r="J11" s="23"/>
    </row>
    <row r="12" spans="1:10" ht="5.9" customHeight="1" thickTop="1" x14ac:dyDescent="0.3">
      <c r="A12" s="25"/>
      <c r="B12" s="26"/>
      <c r="C12" s="25"/>
      <c r="D12" s="27"/>
      <c r="E12" s="4"/>
      <c r="F12" s="4"/>
      <c r="G12" s="28"/>
      <c r="H12" s="4"/>
      <c r="I12" s="4"/>
      <c r="J12" s="4"/>
    </row>
    <row r="13" spans="1:10" x14ac:dyDescent="0.3">
      <c r="A13" s="29">
        <v>1</v>
      </c>
      <c r="B13" s="30" t="s">
        <v>7</v>
      </c>
      <c r="C13" s="31"/>
      <c r="D13" s="4"/>
      <c r="E13" s="4"/>
      <c r="F13" s="4"/>
      <c r="G13" s="28"/>
      <c r="H13" s="4"/>
      <c r="I13" s="4"/>
      <c r="J13" s="4"/>
    </row>
    <row r="14" spans="1:10" ht="5.9" customHeight="1" x14ac:dyDescent="0.3">
      <c r="A14" s="29"/>
      <c r="B14" s="31"/>
      <c r="C14" s="31"/>
      <c r="D14" s="4"/>
      <c r="E14" s="4"/>
      <c r="F14" s="4"/>
      <c r="G14" s="28"/>
      <c r="H14" s="4"/>
      <c r="I14" s="4"/>
      <c r="J14" s="4"/>
    </row>
    <row r="15" spans="1:10" x14ac:dyDescent="0.3">
      <c r="A15" s="4"/>
      <c r="B15" s="27" t="s">
        <v>8</v>
      </c>
      <c r="C15" s="126" t="s">
        <v>105</v>
      </c>
      <c r="D15" s="126"/>
      <c r="E15" s="127" t="s">
        <v>10</v>
      </c>
      <c r="F15" s="127"/>
      <c r="G15" s="99" t="str">
        <f>'[2]Cronograma Cuotas'!$L$12</f>
        <v>23/02/2024</v>
      </c>
      <c r="H15" s="4"/>
      <c r="I15" s="4"/>
      <c r="J15" s="4"/>
    </row>
    <row r="16" spans="1:10" x14ac:dyDescent="0.3">
      <c r="A16" s="4"/>
      <c r="B16" s="27" t="s">
        <v>100</v>
      </c>
      <c r="C16" s="34" t="str">
        <f>+'[2]Cronograma Cuotas'!$L$8</f>
        <v>SOLES</v>
      </c>
      <c r="D16" s="27"/>
      <c r="E16" s="4"/>
      <c r="F16" s="4"/>
      <c r="G16" s="28"/>
      <c r="H16" s="4"/>
      <c r="I16" s="4"/>
      <c r="J16" s="4"/>
    </row>
    <row r="17" spans="1:10" x14ac:dyDescent="0.3">
      <c r="A17" s="4"/>
      <c r="B17" s="27" t="s">
        <v>12</v>
      </c>
      <c r="C17" s="35">
        <f>VALUE('[2]Cronograma Cuotas'!$F$10)</f>
        <v>354257.7</v>
      </c>
      <c r="D17" s="35"/>
      <c r="E17" s="127"/>
      <c r="F17" s="127"/>
      <c r="G17" s="77"/>
      <c r="H17" s="4"/>
      <c r="I17" s="4"/>
      <c r="J17" s="4"/>
    </row>
    <row r="18" spans="1:10" x14ac:dyDescent="0.3">
      <c r="A18" s="4"/>
      <c r="B18" s="27" t="s">
        <v>13</v>
      </c>
      <c r="C18" s="35">
        <f>D36</f>
        <v>278538.13</v>
      </c>
      <c r="D18" s="35"/>
      <c r="E18" s="127"/>
      <c r="F18" s="127"/>
      <c r="G18" s="77"/>
      <c r="H18" s="4"/>
      <c r="I18" s="4"/>
      <c r="J18" s="4"/>
    </row>
    <row r="19" spans="1:10" ht="5.25" customHeight="1" x14ac:dyDescent="0.3">
      <c r="A19" s="4"/>
      <c r="B19" s="27"/>
      <c r="C19" s="4"/>
      <c r="D19" s="4"/>
      <c r="E19" s="4"/>
      <c r="F19" s="4"/>
      <c r="G19" s="28"/>
      <c r="H19" s="4"/>
      <c r="I19" s="4"/>
      <c r="J19" s="4"/>
    </row>
    <row r="20" spans="1:10" x14ac:dyDescent="0.3">
      <c r="A20" s="29">
        <v>2</v>
      </c>
      <c r="B20" s="38" t="s">
        <v>14</v>
      </c>
      <c r="C20" s="31"/>
      <c r="D20" s="4"/>
      <c r="E20" s="4"/>
      <c r="F20" s="4"/>
      <c r="G20" s="28"/>
      <c r="H20" s="4"/>
      <c r="I20" s="4"/>
      <c r="J20" s="4"/>
    </row>
    <row r="21" spans="1:10" ht="5.25" customHeight="1" x14ac:dyDescent="0.3">
      <c r="A21" s="4"/>
      <c r="B21" s="27"/>
      <c r="C21" s="4"/>
      <c r="D21" s="4"/>
      <c r="E21" s="4"/>
      <c r="F21" s="4"/>
      <c r="H21" s="4"/>
      <c r="I21" s="4"/>
      <c r="J21" s="4"/>
    </row>
    <row r="22" spans="1:10" x14ac:dyDescent="0.3">
      <c r="A22" s="4"/>
      <c r="B22" s="27" t="s">
        <v>15</v>
      </c>
      <c r="C22" s="78">
        <v>289623</v>
      </c>
      <c r="D22" s="98"/>
      <c r="E22" s="4" t="s">
        <v>17</v>
      </c>
      <c r="F22" s="4"/>
      <c r="G22" s="41" t="str">
        <f>'[2]Cronograma Cuotas'!$F$12</f>
        <v>24/01/2024</v>
      </c>
      <c r="H22" s="4"/>
      <c r="I22" s="4"/>
      <c r="J22" s="4"/>
    </row>
    <row r="23" spans="1:10" x14ac:dyDescent="0.3">
      <c r="A23" s="4"/>
      <c r="B23" s="27" t="s">
        <v>18</v>
      </c>
      <c r="C23" s="42">
        <f>VALUE('[2]Cronograma Cuotas'!$L$16)</f>
        <v>459800</v>
      </c>
      <c r="D23" s="4"/>
      <c r="E23" s="4" t="s">
        <v>19</v>
      </c>
      <c r="F23" s="4"/>
      <c r="G23" s="43" t="str">
        <f>DAY(VALUE('[2]Cronograma Cuotas'!$L$12))&amp;" de cada mes"</f>
        <v>23 de cada mes</v>
      </c>
      <c r="H23" s="4"/>
      <c r="I23" s="4"/>
      <c r="J23" s="4"/>
    </row>
    <row r="24" spans="1:10" x14ac:dyDescent="0.3">
      <c r="A24" s="4"/>
      <c r="B24" s="27" t="s">
        <v>20</v>
      </c>
      <c r="C24" s="35">
        <f>VALUE('[2]Cronograma Cuotas'!$F$11)</f>
        <v>180</v>
      </c>
      <c r="D24" s="44"/>
      <c r="E24" s="4" t="s">
        <v>21</v>
      </c>
      <c r="F24" s="4"/>
      <c r="G24" s="97">
        <f>IF(VALUE(MIN('[2]Cronograma Cuotas'!$P$20:$Q$500))=0,MIN(I31:I33),MIN(I31:I33))</f>
        <v>3691.91</v>
      </c>
      <c r="H24" s="4"/>
      <c r="I24" s="4"/>
      <c r="J24" s="4"/>
    </row>
    <row r="25" spans="1:10" x14ac:dyDescent="0.3">
      <c r="A25" s="4"/>
      <c r="B25" s="27" t="s">
        <v>22</v>
      </c>
      <c r="C25" s="35" t="s">
        <v>23</v>
      </c>
      <c r="D25" s="44"/>
      <c r="E25" s="4" t="s">
        <v>24</v>
      </c>
      <c r="F25" s="4"/>
      <c r="G25" s="27">
        <f>IF(ABS((VALUE(MAX('[2]Cronograma Cuotas'!$P$20:$Q$48))-G24))&gt;50,VALUE(MAX('[2]Cronograma Cuotas'!$P$20:$Q$48)),0)</f>
        <v>0</v>
      </c>
      <c r="H25" s="4"/>
      <c r="I25" s="4"/>
      <c r="J25" s="4"/>
    </row>
    <row r="26" spans="1:10" x14ac:dyDescent="0.3">
      <c r="A26" s="4"/>
      <c r="B26" s="4" t="s">
        <v>25</v>
      </c>
      <c r="C26" s="46">
        <f>VALUE('[2]Cronograma Cuotas'!$H$13)/100</f>
        <v>2.8000000000000003E-4</v>
      </c>
      <c r="D26" s="44"/>
      <c r="E26" s="4" t="s">
        <v>26</v>
      </c>
      <c r="F26" s="4"/>
      <c r="G26" s="83" t="str">
        <f>'[2]Cronograma Cuotas'!$L$11</f>
        <v>0</v>
      </c>
      <c r="H26" s="4"/>
      <c r="I26" s="4"/>
      <c r="J26" s="4"/>
    </row>
    <row r="27" spans="1:10" x14ac:dyDescent="0.3">
      <c r="A27" s="4"/>
      <c r="B27" s="4" t="s">
        <v>27</v>
      </c>
      <c r="C27" s="46">
        <f>D70</f>
        <v>3.3999999999999998E-3</v>
      </c>
      <c r="D27" s="44"/>
      <c r="F27" s="4"/>
      <c r="G27" s="47"/>
      <c r="H27" s="48" t="s">
        <v>28</v>
      </c>
      <c r="I27" s="48" t="s">
        <v>29</v>
      </c>
      <c r="J27" s="4"/>
    </row>
    <row r="28" spans="1:10" x14ac:dyDescent="0.3">
      <c r="A28" s="4"/>
      <c r="B28" s="27"/>
      <c r="C28" s="85"/>
      <c r="D28" s="85"/>
      <c r="E28" s="4"/>
      <c r="F28" s="4"/>
      <c r="G28" s="47"/>
      <c r="H28" s="96"/>
      <c r="I28" s="95"/>
      <c r="J28" s="4"/>
    </row>
    <row r="29" spans="1:10" ht="9.65" customHeight="1" x14ac:dyDescent="0.3">
      <c r="A29" s="4"/>
      <c r="B29" s="4"/>
      <c r="C29" s="4"/>
      <c r="D29" s="4"/>
      <c r="E29" s="28"/>
      <c r="F29" s="28"/>
      <c r="G29" s="28"/>
      <c r="H29" s="4"/>
      <c r="I29" s="4"/>
      <c r="J29" s="4"/>
    </row>
    <row r="30" spans="1:10" s="53" customFormat="1" x14ac:dyDescent="0.35">
      <c r="A30" s="51"/>
      <c r="B30" s="52" t="s">
        <v>30</v>
      </c>
      <c r="C30" s="52" t="s">
        <v>31</v>
      </c>
      <c r="D30" s="52" t="s">
        <v>32</v>
      </c>
      <c r="E30" s="147" t="s">
        <v>33</v>
      </c>
      <c r="F30" s="148"/>
      <c r="G30" s="52" t="s">
        <v>34</v>
      </c>
      <c r="H30" s="52" t="s">
        <v>35</v>
      </c>
      <c r="I30" s="52" t="s">
        <v>36</v>
      </c>
      <c r="J30" s="51"/>
    </row>
    <row r="31" spans="1:10" x14ac:dyDescent="0.3">
      <c r="A31" s="4"/>
      <c r="B31" s="54" t="s">
        <v>37</v>
      </c>
      <c r="C31" s="55">
        <f>VLOOKUP(VALUE(MID(B31,7,4)),'[2]Cronograma Cuotas'!$B$18:$Q$500,6,FALSE)</f>
        <v>979.12</v>
      </c>
      <c r="D31" s="55">
        <f>VLOOKUP(VALUE(MID(B31,7,4)),'[2]Cronograma Cuotas'!$B$18:$Q$500,7,FALSE)</f>
        <v>2498.65</v>
      </c>
      <c r="E31" s="149">
        <f>VLOOKUP(VALUE(MID(B31,7,4)),'[2]Cronograma Cuotas'!$B$18:$Q$500,9,FALSE)</f>
        <v>99.19</v>
      </c>
      <c r="F31" s="150"/>
      <c r="G31" s="56">
        <f>VLOOKUP(VALUE(MID(B31,7,4)),'[2]Cronograma Cuotas'!$B$18:$Q$500,10,FALSE)</f>
        <v>114.95</v>
      </c>
      <c r="H31" s="55">
        <f>VLOOKUP(VALUE(MID(B31,7,4)),'[2]Cronograma Cuotas'!$B$18:$Q$500,12,FALSE)</f>
        <v>0</v>
      </c>
      <c r="I31" s="55">
        <f>VLOOKUP(VALUE(MID(B31,7,4)),'[2]Cronograma Cuotas'!$B$18:$Q$500,15,FALSE)</f>
        <v>3691.91</v>
      </c>
      <c r="J31" s="4"/>
    </row>
    <row r="32" spans="1:10" x14ac:dyDescent="0.3">
      <c r="A32" s="4"/>
      <c r="B32" s="54" t="s">
        <v>38</v>
      </c>
      <c r="C32" s="55">
        <f>VLOOKUP(VALUE(MID(B32,7,4)),'[2]Cronograma Cuotas'!$B$18:$Q$500,6,FALSE)</f>
        <v>1072.94</v>
      </c>
      <c r="D32" s="55">
        <f>VLOOKUP(VALUE(MID(B32,7,4)),'[2]Cronograma Cuotas'!$B$18:$Q$500,7,FALSE)</f>
        <v>2408.4</v>
      </c>
      <c r="E32" s="149">
        <f>VLOOKUP(VALUE(MID(B32,7,4)),'[2]Cronograma Cuotas'!$B$18:$Q$500,9,FALSE)</f>
        <v>95.62</v>
      </c>
      <c r="F32" s="150"/>
      <c r="G32" s="56">
        <f>VLOOKUP(VALUE(MID(B32,7,4)),'[2]Cronograma Cuotas'!$B$18:$Q$500,10,FALSE)</f>
        <v>114.95</v>
      </c>
      <c r="H32" s="55">
        <f>VLOOKUP(VALUE(MID(B32,7,4)),'[2]Cronograma Cuotas'!$B$18:$Q$500,12,FALSE)</f>
        <v>0</v>
      </c>
      <c r="I32" s="55">
        <f>VLOOKUP(VALUE(MID(B32,7,4)),'[2]Cronograma Cuotas'!$B$18:$Q$500,15,FALSE)</f>
        <v>3691.91</v>
      </c>
      <c r="J32" s="4"/>
    </row>
    <row r="33" spans="1:10" x14ac:dyDescent="0.3">
      <c r="A33" s="4"/>
      <c r="B33" s="54" t="s">
        <v>39</v>
      </c>
      <c r="C33" s="55">
        <f>VLOOKUP(VALUE(MID(B33,7,4)),'[2]Cronograma Cuotas'!$B$18:$Q$500,6,FALSE)</f>
        <v>907.78</v>
      </c>
      <c r="D33" s="55">
        <f>VLOOKUP(VALUE(MID(B33,7,4)),'[2]Cronograma Cuotas'!$B$18:$Q$500,7,FALSE)</f>
        <v>2567.2800000000002</v>
      </c>
      <c r="E33" s="149">
        <f>VLOOKUP(VALUE(MID(B33,7,4)),'[2]Cronograma Cuotas'!$B$18:$Q$500,9,FALSE)</f>
        <v>101.9</v>
      </c>
      <c r="F33" s="150"/>
      <c r="G33" s="56">
        <f>VLOOKUP(VALUE(MID(B33,7,4)),'[2]Cronograma Cuotas'!$B$18:$Q$500,10,FALSE)</f>
        <v>114.95</v>
      </c>
      <c r="H33" s="55">
        <f>VLOOKUP(VALUE(MID(B33,7,4)),'[2]Cronograma Cuotas'!$B$18:$Q$500,12,FALSE)</f>
        <v>0</v>
      </c>
      <c r="I33" s="55">
        <f>VLOOKUP(VALUE(MID(B33,7,4)),'[2]Cronograma Cuotas'!$B$18:$Q$500,15,FALSE)</f>
        <v>3691.91</v>
      </c>
      <c r="J33" s="4"/>
    </row>
    <row r="34" spans="1:10" x14ac:dyDescent="0.3">
      <c r="A34" s="4"/>
      <c r="B34" s="54" t="s">
        <v>40</v>
      </c>
      <c r="C34" s="55"/>
      <c r="D34" s="55"/>
      <c r="E34" s="149"/>
      <c r="F34" s="150"/>
      <c r="G34" s="56"/>
      <c r="H34" s="55"/>
      <c r="I34" s="55"/>
      <c r="J34" s="4"/>
    </row>
    <row r="35" spans="1:10" x14ac:dyDescent="0.3">
      <c r="A35" s="4"/>
      <c r="B35" s="54" t="str">
        <f>"Cuota "&amp;(C24-G26)</f>
        <v>Cuota 180</v>
      </c>
      <c r="C35" s="55">
        <f>VLOOKUP(VALUE(MID(B35,7,4)),'[2]Cronograma Cuotas'!$B$18:$Q$500,6,FALSE)</f>
        <v>3550</v>
      </c>
      <c r="D35" s="55">
        <f>VLOOKUP(VALUE(MID(B35,7,4)),'[2]Cronograma Cuotas'!$B$18:$Q$500,7,FALSE)</f>
        <v>25.88</v>
      </c>
      <c r="E35" s="149">
        <f>VLOOKUP(VALUE(MID(B35,7,4)),'[2]Cronograma Cuotas'!$B$18:$Q$500,9,FALSE)</f>
        <v>1.03</v>
      </c>
      <c r="F35" s="150"/>
      <c r="G35" s="56">
        <f>VLOOKUP(VALUE(MID(B35,7,4)),'[2]Cronograma Cuotas'!$B$18:$Q$500,10,FALSE)</f>
        <v>114.95</v>
      </c>
      <c r="H35" s="55">
        <f>VLOOKUP(VALUE(MID(B35,7,4)),'[2]Cronograma Cuotas'!$B$18:$Q$500,12,FALSE)</f>
        <v>0</v>
      </c>
      <c r="I35" s="55">
        <f>VLOOKUP(VALUE(MID(B35,7,4)),'[2]Cronograma Cuotas'!$B$18:$Q$500,15,FALSE)</f>
        <v>3691.86</v>
      </c>
      <c r="J35" s="4"/>
    </row>
    <row r="36" spans="1:10" x14ac:dyDescent="0.3">
      <c r="A36" s="4"/>
      <c r="B36" s="54" t="s">
        <v>41</v>
      </c>
      <c r="C36" s="55">
        <f>SUM('[2]Cronograma Cuotas'!$G$19:$G$500)/2</f>
        <v>354257.70000000013</v>
      </c>
      <c r="D36" s="55">
        <f>SUM('[2]Cronograma Cuotas'!$H$19:$I$500)/2</f>
        <v>278538.13</v>
      </c>
      <c r="E36" s="149">
        <f>SUM('[2]Cronograma Cuotas'!$J$19:$J$500)/2</f>
        <v>11056.920000000002</v>
      </c>
      <c r="F36" s="150"/>
      <c r="G36" s="56">
        <f>SUM('[2]Cronograma Cuotas'!$K$19:$L$500)/2</f>
        <v>20691.000000000036</v>
      </c>
      <c r="H36" s="55">
        <f t="array" ref="H36">SUM('[2]Cronograma Cuotas'!$N$19:$O$500)</f>
        <v>0</v>
      </c>
      <c r="I36" s="55">
        <f>SUM('[2]Cronograma Cuotas'!$P$19:$Q$500)/2</f>
        <v>664543.74999999977</v>
      </c>
      <c r="J36" s="4"/>
    </row>
    <row r="37" spans="1:10" ht="5.25" customHeight="1" x14ac:dyDescent="0.3">
      <c r="A37" s="4"/>
      <c r="B37" s="4"/>
      <c r="C37" s="57"/>
      <c r="D37" s="58"/>
      <c r="E37" s="59"/>
      <c r="F37" s="59"/>
      <c r="G37" s="28"/>
      <c r="H37" s="4"/>
      <c r="I37" s="4"/>
      <c r="J37" s="4"/>
    </row>
    <row r="38" spans="1:10" ht="15" customHeight="1" x14ac:dyDescent="0.3">
      <c r="A38" s="4"/>
      <c r="B38" s="151" t="s">
        <v>42</v>
      </c>
      <c r="C38" s="151"/>
      <c r="D38" s="151"/>
      <c r="E38" s="151"/>
      <c r="F38" s="151"/>
      <c r="G38" s="151"/>
      <c r="H38" s="151"/>
      <c r="I38" s="151"/>
      <c r="J38" s="151"/>
    </row>
    <row r="39" spans="1:10" x14ac:dyDescent="0.3">
      <c r="A39" s="4"/>
      <c r="B39" s="151"/>
      <c r="C39" s="151"/>
      <c r="D39" s="151"/>
      <c r="E39" s="151"/>
      <c r="F39" s="151"/>
      <c r="G39" s="151"/>
      <c r="H39" s="151"/>
      <c r="I39" s="151"/>
      <c r="J39" s="151"/>
    </row>
    <row r="40" spans="1:10" x14ac:dyDescent="0.3">
      <c r="A40" s="4"/>
      <c r="B40" s="60"/>
      <c r="C40" s="60"/>
      <c r="D40" s="60"/>
      <c r="E40" s="60"/>
      <c r="F40" s="60"/>
      <c r="G40" s="60"/>
      <c r="H40" s="60"/>
      <c r="I40" s="60"/>
      <c r="J40" s="60"/>
    </row>
    <row r="41" spans="1:10" s="91" customFormat="1" x14ac:dyDescent="0.3">
      <c r="A41" s="29"/>
      <c r="B41" s="30" t="s">
        <v>43</v>
      </c>
      <c r="C41" s="29"/>
      <c r="D41" s="29"/>
      <c r="E41" s="29"/>
      <c r="F41" s="29"/>
      <c r="G41" s="90"/>
      <c r="H41" s="29"/>
      <c r="I41" s="29"/>
      <c r="J41" s="29"/>
    </row>
    <row r="42" spans="1:10" ht="13.5" customHeight="1" x14ac:dyDescent="0.3">
      <c r="A42" s="4"/>
      <c r="B42" s="4" t="s">
        <v>102</v>
      </c>
      <c r="C42" s="4"/>
      <c r="D42" s="4"/>
      <c r="E42" s="4"/>
      <c r="F42" s="4"/>
      <c r="G42" s="28"/>
      <c r="H42" s="4"/>
      <c r="I42" s="4"/>
      <c r="J42" s="4"/>
    </row>
    <row r="43" spans="1:10" ht="13.5" customHeight="1" x14ac:dyDescent="0.3">
      <c r="A43" s="4"/>
      <c r="B43" s="4" t="s">
        <v>44</v>
      </c>
      <c r="C43" s="4"/>
      <c r="D43" s="4"/>
      <c r="E43" s="4"/>
      <c r="F43" s="4"/>
      <c r="G43" s="28"/>
      <c r="H43" s="4"/>
      <c r="I43" s="4"/>
      <c r="J43" s="4"/>
    </row>
    <row r="44" spans="1:10" ht="25.5" customHeight="1" x14ac:dyDescent="0.3">
      <c r="A44" s="4"/>
      <c r="B44" s="152" t="s">
        <v>45</v>
      </c>
      <c r="C44" s="152"/>
      <c r="D44" s="152"/>
      <c r="E44" s="152"/>
      <c r="F44" s="152"/>
      <c r="G44" s="152"/>
      <c r="H44" s="152"/>
      <c r="I44" s="152"/>
      <c r="J44" s="152"/>
    </row>
    <row r="45" spans="1:10" ht="3" customHeight="1" x14ac:dyDescent="0.3">
      <c r="A45" s="4"/>
      <c r="B45" s="37"/>
      <c r="C45" s="37"/>
      <c r="D45" s="37"/>
      <c r="E45" s="37"/>
      <c r="F45" s="37"/>
      <c r="G45" s="37"/>
      <c r="H45" s="37"/>
      <c r="I45" s="37"/>
      <c r="J45" s="37"/>
    </row>
    <row r="46" spans="1:10" ht="17.25" customHeight="1" x14ac:dyDescent="0.3">
      <c r="A46" s="29">
        <v>3</v>
      </c>
      <c r="B46" s="30" t="s">
        <v>46</v>
      </c>
      <c r="C46" s="4"/>
      <c r="D46" s="4"/>
      <c r="E46" s="4"/>
      <c r="F46" s="4"/>
      <c r="G46" s="28"/>
      <c r="H46" s="4"/>
      <c r="I46" s="4"/>
      <c r="J46" s="4"/>
    </row>
    <row r="47" spans="1:10" x14ac:dyDescent="0.3">
      <c r="A47" s="4"/>
      <c r="B47" s="4" t="s">
        <v>47</v>
      </c>
      <c r="C47" s="4"/>
      <c r="D47" s="4"/>
      <c r="E47" s="4"/>
      <c r="F47" s="4"/>
      <c r="G47" s="28"/>
      <c r="H47" s="4"/>
      <c r="I47" s="4"/>
      <c r="J47" s="4"/>
    </row>
    <row r="48" spans="1:10" ht="3.75" customHeight="1" x14ac:dyDescent="0.3">
      <c r="A48" s="4"/>
      <c r="B48" s="4"/>
      <c r="C48" s="4"/>
      <c r="D48" s="4"/>
      <c r="E48" s="4"/>
      <c r="F48" s="4"/>
      <c r="G48" s="28"/>
      <c r="H48" s="4"/>
      <c r="I48" s="4"/>
      <c r="J48" s="4"/>
    </row>
    <row r="49" spans="1:10" x14ac:dyDescent="0.3">
      <c r="A49" s="4"/>
      <c r="B49" s="29" t="s">
        <v>48</v>
      </c>
      <c r="C49" s="4"/>
      <c r="D49" s="4"/>
      <c r="E49" s="4"/>
      <c r="F49" s="4"/>
      <c r="G49" s="28"/>
      <c r="H49" s="4"/>
      <c r="I49" s="4"/>
      <c r="J49" s="4"/>
    </row>
    <row r="50" spans="1:10" ht="24" customHeight="1" x14ac:dyDescent="0.3">
      <c r="A50" s="4"/>
      <c r="B50" s="208" t="s">
        <v>49</v>
      </c>
      <c r="C50" s="209"/>
      <c r="D50" s="210" t="s">
        <v>50</v>
      </c>
      <c r="E50" s="211"/>
      <c r="F50" s="4"/>
      <c r="G50" s="28"/>
      <c r="H50" s="4"/>
      <c r="I50" s="4"/>
      <c r="J50" s="4"/>
    </row>
    <row r="51" spans="1:10" ht="6" customHeight="1" x14ac:dyDescent="0.3">
      <c r="A51" s="4"/>
      <c r="B51" s="61"/>
      <c r="C51" s="61"/>
      <c r="D51" s="51"/>
      <c r="E51" s="51"/>
      <c r="F51" s="4"/>
      <c r="G51" s="28"/>
      <c r="H51" s="4"/>
      <c r="I51" s="4"/>
      <c r="J51" s="4"/>
    </row>
    <row r="52" spans="1:10" x14ac:dyDescent="0.3">
      <c r="A52" s="4"/>
      <c r="B52" s="29" t="s">
        <v>51</v>
      </c>
      <c r="C52" s="4"/>
      <c r="D52" s="4"/>
      <c r="E52" s="4"/>
      <c r="F52" s="4"/>
      <c r="G52" s="28"/>
      <c r="H52" s="4"/>
      <c r="I52" s="4"/>
      <c r="J52" s="4"/>
    </row>
    <row r="53" spans="1:10" ht="24" customHeight="1" x14ac:dyDescent="0.3">
      <c r="A53" s="4"/>
      <c r="B53" s="213" t="s">
        <v>52</v>
      </c>
      <c r="C53" s="213"/>
      <c r="D53" s="212" t="s">
        <v>53</v>
      </c>
      <c r="E53" s="212"/>
      <c r="F53" s="4"/>
      <c r="G53" s="28"/>
      <c r="H53" s="4"/>
      <c r="I53" s="4"/>
      <c r="J53" s="4"/>
    </row>
    <row r="54" spans="1:10" ht="6" customHeight="1" x14ac:dyDescent="0.3">
      <c r="A54" s="4"/>
      <c r="B54" s="62"/>
      <c r="C54" s="4"/>
      <c r="D54" s="4"/>
      <c r="E54" s="4"/>
      <c r="F54" s="4"/>
      <c r="G54" s="28"/>
      <c r="H54" s="4"/>
      <c r="I54" s="4"/>
      <c r="J54" s="4"/>
    </row>
    <row r="55" spans="1:10" x14ac:dyDescent="0.3">
      <c r="A55" s="4"/>
      <c r="B55" s="29" t="s">
        <v>54</v>
      </c>
      <c r="C55" s="4"/>
      <c r="D55" s="4"/>
      <c r="E55" s="4"/>
      <c r="F55" s="4"/>
      <c r="G55" s="28"/>
      <c r="H55" s="4"/>
      <c r="I55" s="4"/>
      <c r="J55" s="4"/>
    </row>
    <row r="56" spans="1:10" x14ac:dyDescent="0.3">
      <c r="A56" s="4"/>
      <c r="B56" s="219" t="s">
        <v>55</v>
      </c>
      <c r="C56" s="220"/>
      <c r="D56" s="214" t="s">
        <v>56</v>
      </c>
      <c r="E56" s="214"/>
      <c r="F56" s="125"/>
      <c r="G56" s="125"/>
      <c r="H56" s="4"/>
      <c r="I56" s="4"/>
      <c r="J56" s="4"/>
    </row>
    <row r="57" spans="1:10" x14ac:dyDescent="0.3">
      <c r="A57" s="4"/>
      <c r="B57" s="219" t="s">
        <v>57</v>
      </c>
      <c r="C57" s="220"/>
      <c r="D57" s="214" t="s">
        <v>58</v>
      </c>
      <c r="E57" s="214"/>
      <c r="F57" s="125"/>
      <c r="G57" s="125"/>
      <c r="H57" s="4"/>
      <c r="I57" s="4"/>
      <c r="J57" s="4"/>
    </row>
    <row r="58" spans="1:10" x14ac:dyDescent="0.3">
      <c r="A58" s="4"/>
      <c r="B58" s="219" t="s">
        <v>59</v>
      </c>
      <c r="C58" s="220"/>
      <c r="D58" s="214" t="s">
        <v>60</v>
      </c>
      <c r="E58" s="214"/>
      <c r="F58" s="125"/>
      <c r="G58" s="125"/>
      <c r="H58" s="4"/>
      <c r="I58" s="4"/>
      <c r="J58" s="4"/>
    </row>
    <row r="59" spans="1:10" ht="6" customHeight="1" x14ac:dyDescent="0.3">
      <c r="A59" s="4"/>
      <c r="B59" s="4"/>
      <c r="C59" s="4"/>
      <c r="D59" s="4"/>
      <c r="E59" s="4"/>
      <c r="F59" s="4"/>
      <c r="G59" s="28"/>
      <c r="H59" s="4"/>
      <c r="I59" s="4"/>
      <c r="J59" s="4"/>
    </row>
    <row r="60" spans="1:10" x14ac:dyDescent="0.3">
      <c r="A60" s="4"/>
      <c r="B60" s="29" t="s">
        <v>61</v>
      </c>
      <c r="C60" s="4"/>
      <c r="D60" s="4"/>
      <c r="E60" s="4"/>
      <c r="F60" s="4"/>
      <c r="G60" s="28"/>
      <c r="H60" s="4"/>
      <c r="I60" s="4"/>
      <c r="J60" s="4"/>
    </row>
    <row r="61" spans="1:10" ht="12" customHeight="1" x14ac:dyDescent="0.3">
      <c r="A61" s="4"/>
      <c r="B61" s="4"/>
      <c r="C61" s="4"/>
      <c r="D61" s="4"/>
      <c r="E61" s="4"/>
      <c r="F61" s="4"/>
      <c r="G61" s="28"/>
      <c r="H61" s="4"/>
      <c r="I61" s="4"/>
      <c r="J61" s="4"/>
    </row>
    <row r="62" spans="1:10" ht="27" customHeight="1" x14ac:dyDescent="0.3">
      <c r="A62" s="4"/>
      <c r="B62" s="4"/>
      <c r="C62" s="4"/>
      <c r="D62" s="108"/>
      <c r="E62" s="108"/>
      <c r="F62" s="109"/>
      <c r="G62" s="28"/>
      <c r="H62" s="4"/>
      <c r="I62" s="4"/>
      <c r="J62" s="4"/>
    </row>
    <row r="63" spans="1:10" ht="27" customHeight="1" x14ac:dyDescent="0.3">
      <c r="A63" s="4"/>
      <c r="B63" s="155" t="s">
        <v>62</v>
      </c>
      <c r="C63" s="155"/>
      <c r="D63" s="218" t="s">
        <v>63</v>
      </c>
      <c r="E63" s="218"/>
      <c r="F63" s="28"/>
      <c r="G63" s="28"/>
      <c r="H63" s="4"/>
      <c r="I63" s="4"/>
      <c r="J63" s="4"/>
    </row>
    <row r="64" spans="1:10" ht="27" customHeight="1" x14ac:dyDescent="0.3">
      <c r="A64" s="4"/>
      <c r="B64" s="167" t="s">
        <v>64</v>
      </c>
      <c r="C64" s="168"/>
      <c r="D64" s="167" t="s">
        <v>65</v>
      </c>
      <c r="E64" s="168"/>
      <c r="F64" s="28"/>
      <c r="G64" s="28"/>
      <c r="H64" s="4"/>
      <c r="I64" s="4"/>
      <c r="J64" s="4"/>
    </row>
    <row r="65" spans="1:10" ht="27" customHeight="1" x14ac:dyDescent="0.3">
      <c r="A65" s="4"/>
      <c r="B65" s="159" t="s">
        <v>66</v>
      </c>
      <c r="C65" s="160"/>
      <c r="D65" s="113" t="s">
        <v>67</v>
      </c>
      <c r="E65" s="114" t="s">
        <v>68</v>
      </c>
      <c r="F65" s="28"/>
      <c r="G65" s="28"/>
      <c r="H65" s="4"/>
      <c r="I65" s="4"/>
      <c r="J65" s="4"/>
    </row>
    <row r="66" spans="1:10" ht="27" customHeight="1" x14ac:dyDescent="0.3">
      <c r="A66" s="4"/>
      <c r="B66" s="161"/>
      <c r="C66" s="162"/>
      <c r="D66" s="115">
        <v>2.7999999999999998E-4</v>
      </c>
      <c r="E66" s="116">
        <v>3.2299999999999999E-4</v>
      </c>
      <c r="F66" s="28"/>
      <c r="G66" s="28"/>
      <c r="H66" s="4"/>
      <c r="I66" s="4"/>
      <c r="J66" s="4"/>
    </row>
    <row r="67" spans="1:10" ht="27" customHeight="1" x14ac:dyDescent="0.3">
      <c r="A67" s="4"/>
      <c r="B67" s="167" t="s">
        <v>64</v>
      </c>
      <c r="C67" s="168"/>
      <c r="D67" s="167" t="s">
        <v>65</v>
      </c>
      <c r="E67" s="168"/>
      <c r="F67" s="64"/>
      <c r="G67" s="28"/>
      <c r="H67" s="4"/>
      <c r="I67" s="4"/>
      <c r="J67" s="4"/>
    </row>
    <row r="68" spans="1:10" s="123" customFormat="1" ht="27" customHeight="1" x14ac:dyDescent="0.35">
      <c r="A68" s="36"/>
      <c r="B68" s="163" t="s">
        <v>69</v>
      </c>
      <c r="C68" s="164"/>
      <c r="D68" s="122" t="s">
        <v>70</v>
      </c>
      <c r="E68" s="118" t="s">
        <v>68</v>
      </c>
      <c r="F68" s="36"/>
      <c r="G68" s="51"/>
      <c r="H68" s="36"/>
      <c r="I68" s="36"/>
      <c r="J68" s="36"/>
    </row>
    <row r="69" spans="1:10" ht="27" customHeight="1" x14ac:dyDescent="0.3">
      <c r="A69" s="4"/>
      <c r="B69" s="165"/>
      <c r="C69" s="166"/>
      <c r="D69" s="119">
        <v>5.1999999999999995E-4</v>
      </c>
      <c r="E69" s="121">
        <v>6.0499999999999996E-4</v>
      </c>
      <c r="F69" s="4"/>
      <c r="G69" s="28"/>
      <c r="H69" s="4"/>
      <c r="I69" s="4"/>
      <c r="J69" s="4"/>
    </row>
    <row r="70" spans="1:10" ht="27" customHeight="1" x14ac:dyDescent="0.3">
      <c r="A70" s="4"/>
      <c r="B70" s="155" t="s">
        <v>71</v>
      </c>
      <c r="C70" s="155"/>
      <c r="D70" s="156">
        <v>3.3999999999999998E-3</v>
      </c>
      <c r="E70" s="156"/>
      <c r="F70" s="4"/>
      <c r="G70" s="28"/>
      <c r="H70" s="4"/>
      <c r="I70" s="4"/>
      <c r="J70" s="4"/>
    </row>
    <row r="71" spans="1:10" ht="27" customHeight="1" x14ac:dyDescent="0.3">
      <c r="A71" s="4"/>
      <c r="B71" s="167" t="s">
        <v>64</v>
      </c>
      <c r="C71" s="168"/>
      <c r="D71" s="112" t="s">
        <v>5</v>
      </c>
      <c r="E71" s="111" t="s">
        <v>6</v>
      </c>
      <c r="F71" s="4"/>
      <c r="G71" s="28"/>
      <c r="H71" s="4"/>
      <c r="I71" s="4"/>
      <c r="J71" s="4"/>
    </row>
    <row r="72" spans="1:10" ht="27" x14ac:dyDescent="0.3">
      <c r="A72" s="4"/>
      <c r="B72" s="155" t="s">
        <v>73</v>
      </c>
      <c r="C72" s="155"/>
      <c r="D72" s="120" t="s">
        <v>74</v>
      </c>
      <c r="E72" s="230" t="s">
        <v>112</v>
      </c>
      <c r="F72" s="4"/>
      <c r="G72" s="28"/>
      <c r="H72" s="4"/>
      <c r="I72" s="4"/>
      <c r="J72" s="4"/>
    </row>
    <row r="73" spans="1:10" ht="15" customHeight="1" x14ac:dyDescent="0.3">
      <c r="A73" s="4"/>
      <c r="B73" s="4"/>
      <c r="C73" s="4"/>
      <c r="D73" s="4"/>
      <c r="E73" s="4"/>
      <c r="F73" s="4"/>
      <c r="G73" s="28"/>
      <c r="H73" s="4"/>
      <c r="I73" s="4"/>
      <c r="J73" s="4"/>
    </row>
    <row r="74" spans="1:10" x14ac:dyDescent="0.3">
      <c r="A74" s="4"/>
      <c r="B74" s="221" t="s">
        <v>75</v>
      </c>
      <c r="C74" s="221"/>
      <c r="D74" s="221"/>
      <c r="E74" s="221"/>
      <c r="F74" s="221"/>
      <c r="G74" s="221"/>
      <c r="H74" s="221"/>
      <c r="I74" s="221"/>
      <c r="J74" s="221"/>
    </row>
    <row r="75" spans="1:10" ht="3" customHeight="1" x14ac:dyDescent="0.3">
      <c r="A75" s="4"/>
      <c r="B75" s="94"/>
      <c r="C75" s="94"/>
      <c r="D75" s="94"/>
      <c r="E75" s="94"/>
      <c r="F75" s="94"/>
      <c r="G75" s="94"/>
      <c r="H75" s="94"/>
      <c r="I75" s="94"/>
      <c r="J75" s="94"/>
    </row>
    <row r="76" spans="1:10" ht="15" customHeight="1" x14ac:dyDescent="0.3">
      <c r="A76" s="4"/>
      <c r="B76" s="171" t="s">
        <v>76</v>
      </c>
      <c r="C76" s="171"/>
      <c r="D76" s="171"/>
      <c r="E76" s="171"/>
      <c r="F76" s="171"/>
      <c r="G76" s="171"/>
      <c r="H76" s="171"/>
      <c r="I76" s="171"/>
      <c r="J76" s="171"/>
    </row>
    <row r="77" spans="1:10" ht="21" customHeight="1" x14ac:dyDescent="0.3">
      <c r="A77" s="4"/>
      <c r="B77" s="171"/>
      <c r="C77" s="171"/>
      <c r="D77" s="171"/>
      <c r="E77" s="171"/>
      <c r="F77" s="171"/>
      <c r="G77" s="171"/>
      <c r="H77" s="171"/>
      <c r="I77" s="171"/>
      <c r="J77" s="171"/>
    </row>
    <row r="78" spans="1:10" ht="15" customHeight="1" x14ac:dyDescent="0.3">
      <c r="A78" s="4"/>
      <c r="B78" s="171" t="s">
        <v>77</v>
      </c>
      <c r="C78" s="171"/>
      <c r="D78" s="171"/>
      <c r="E78" s="171"/>
      <c r="F78" s="171"/>
      <c r="G78" s="171"/>
      <c r="H78" s="171"/>
      <c r="I78" s="171"/>
      <c r="J78" s="171"/>
    </row>
    <row r="79" spans="1:10" ht="13.5" customHeight="1" x14ac:dyDescent="0.3">
      <c r="A79" s="4"/>
      <c r="B79" s="173" t="s">
        <v>78</v>
      </c>
      <c r="C79" s="173"/>
      <c r="D79" s="173"/>
      <c r="E79" s="173"/>
      <c r="F79" s="173"/>
      <c r="G79" s="173"/>
      <c r="H79" s="173"/>
      <c r="I79" s="173"/>
      <c r="J79" s="173"/>
    </row>
    <row r="80" spans="1:10" ht="14.15" customHeight="1" x14ac:dyDescent="0.3">
      <c r="A80" s="4"/>
      <c r="B80" s="173" t="s">
        <v>79</v>
      </c>
      <c r="C80" s="173"/>
      <c r="D80" s="173"/>
      <c r="E80" s="173"/>
      <c r="F80" s="173"/>
      <c r="G80" s="173"/>
      <c r="H80" s="173"/>
      <c r="I80" s="173"/>
      <c r="J80" s="173"/>
    </row>
    <row r="81" spans="1:11" ht="11.25" customHeight="1" x14ac:dyDescent="0.3">
      <c r="A81" s="4"/>
      <c r="B81" s="173" t="s">
        <v>80</v>
      </c>
      <c r="C81" s="173"/>
      <c r="D81" s="173"/>
      <c r="E81" s="173"/>
      <c r="F81" s="173"/>
      <c r="G81" s="173"/>
      <c r="H81" s="173"/>
      <c r="I81" s="173"/>
      <c r="J81" s="173"/>
    </row>
    <row r="82" spans="1:11" ht="14.15" customHeight="1" x14ac:dyDescent="0.3">
      <c r="A82" s="4"/>
      <c r="B82" s="173"/>
      <c r="C82" s="173"/>
      <c r="D82" s="173"/>
      <c r="E82" s="173"/>
      <c r="F82" s="173"/>
      <c r="G82" s="173"/>
      <c r="H82" s="173"/>
      <c r="I82" s="173"/>
      <c r="J82" s="173"/>
    </row>
    <row r="83" spans="1:11" ht="27" customHeight="1" x14ac:dyDescent="0.3">
      <c r="A83" s="4"/>
      <c r="B83" s="175" t="s">
        <v>103</v>
      </c>
      <c r="C83" s="175"/>
      <c r="D83" s="175"/>
      <c r="E83" s="175"/>
      <c r="F83" s="175"/>
      <c r="G83" s="175"/>
      <c r="H83" s="175"/>
      <c r="I83" s="175"/>
      <c r="J83" s="175"/>
    </row>
    <row r="84" spans="1:11" ht="26.25" customHeight="1" x14ac:dyDescent="0.3">
      <c r="A84" s="4"/>
      <c r="B84" s="207" t="s">
        <v>104</v>
      </c>
      <c r="C84" s="207"/>
      <c r="D84" s="207"/>
      <c r="E84" s="207"/>
      <c r="F84" s="207"/>
      <c r="G84" s="207"/>
      <c r="H84" s="207"/>
      <c r="I84" s="207"/>
      <c r="J84" s="207"/>
      <c r="K84" s="4"/>
    </row>
    <row r="85" spans="1:11" x14ac:dyDescent="0.3">
      <c r="A85" s="4"/>
      <c r="B85" s="172" t="s">
        <v>83</v>
      </c>
      <c r="C85" s="172"/>
      <c r="D85" s="172"/>
      <c r="E85" s="172"/>
      <c r="F85" s="172"/>
      <c r="G85" s="172"/>
      <c r="H85" s="172"/>
      <c r="I85" s="172"/>
      <c r="J85" s="172"/>
    </row>
    <row r="86" spans="1:11" ht="13.5" customHeight="1" x14ac:dyDescent="0.3">
      <c r="A86" s="4"/>
      <c r="B86" s="126" t="s">
        <v>84</v>
      </c>
      <c r="C86" s="126"/>
      <c r="D86" s="126"/>
      <c r="E86" s="126"/>
      <c r="F86" s="126"/>
      <c r="G86" s="126"/>
      <c r="H86" s="126"/>
      <c r="I86" s="126"/>
      <c r="J86" s="126"/>
    </row>
    <row r="87" spans="1:11" ht="1.4" customHeight="1" x14ac:dyDescent="0.3">
      <c r="A87" s="4"/>
      <c r="B87" s="65"/>
      <c r="C87" s="93"/>
      <c r="D87" s="93"/>
      <c r="E87" s="93"/>
      <c r="F87" s="93"/>
      <c r="G87" s="93"/>
      <c r="H87" s="93"/>
      <c r="I87" s="93"/>
      <c r="J87" s="93"/>
    </row>
    <row r="88" spans="1:11" ht="25.5" customHeight="1" x14ac:dyDescent="0.3">
      <c r="A88" s="4"/>
      <c r="B88" s="174" t="s">
        <v>85</v>
      </c>
      <c r="C88" s="174"/>
      <c r="D88" s="174"/>
      <c r="E88" s="174"/>
      <c r="F88" s="174"/>
      <c r="G88" s="174"/>
      <c r="H88" s="174"/>
      <c r="I88" s="174"/>
      <c r="J88" s="174"/>
    </row>
    <row r="89" spans="1:11" ht="1.4" customHeight="1" x14ac:dyDescent="0.3">
      <c r="A89" s="4"/>
      <c r="B89" s="65"/>
      <c r="C89" s="93"/>
      <c r="D89" s="93"/>
      <c r="E89" s="93"/>
      <c r="F89" s="93"/>
      <c r="G89" s="93"/>
      <c r="H89" s="93"/>
      <c r="I89" s="93"/>
      <c r="J89" s="93"/>
    </row>
    <row r="90" spans="1:11" ht="53.25" customHeight="1" x14ac:dyDescent="0.3">
      <c r="A90" s="4"/>
      <c r="B90" s="174" t="s">
        <v>86</v>
      </c>
      <c r="C90" s="174"/>
      <c r="D90" s="174"/>
      <c r="E90" s="174"/>
      <c r="F90" s="174"/>
      <c r="G90" s="174"/>
      <c r="H90" s="174"/>
      <c r="I90" s="174"/>
      <c r="J90" s="174"/>
    </row>
    <row r="91" spans="1:11" ht="1.4" customHeight="1" x14ac:dyDescent="0.3">
      <c r="A91" s="4"/>
      <c r="B91" s="65"/>
      <c r="C91" s="93"/>
      <c r="D91" s="93"/>
      <c r="E91" s="93"/>
      <c r="F91" s="93"/>
      <c r="G91" s="93"/>
      <c r="H91" s="93"/>
      <c r="I91" s="93"/>
      <c r="J91" s="93"/>
    </row>
    <row r="92" spans="1:11" ht="27.75" customHeight="1" x14ac:dyDescent="0.3">
      <c r="A92" s="4"/>
      <c r="B92" s="174" t="s">
        <v>87</v>
      </c>
      <c r="C92" s="174"/>
      <c r="D92" s="174"/>
      <c r="E92" s="174"/>
      <c r="F92" s="174"/>
      <c r="G92" s="174"/>
      <c r="H92" s="174"/>
      <c r="I92" s="174"/>
      <c r="J92" s="174"/>
    </row>
    <row r="93" spans="1:11" ht="1.4" customHeight="1" x14ac:dyDescent="0.3">
      <c r="A93" s="4"/>
      <c r="B93" s="65"/>
      <c r="C93" s="93"/>
      <c r="D93" s="93"/>
      <c r="E93" s="93"/>
      <c r="F93" s="93"/>
      <c r="G93" s="93"/>
      <c r="H93" s="93"/>
      <c r="I93" s="93"/>
      <c r="J93" s="93"/>
    </row>
    <row r="94" spans="1:11" ht="25.5" customHeight="1" x14ac:dyDescent="0.3">
      <c r="A94" s="4"/>
      <c r="B94" s="174" t="s">
        <v>88</v>
      </c>
      <c r="C94" s="174"/>
      <c r="D94" s="174"/>
      <c r="E94" s="174"/>
      <c r="F94" s="174"/>
      <c r="G94" s="174"/>
      <c r="H94" s="174"/>
      <c r="I94" s="174"/>
      <c r="J94" s="174"/>
    </row>
    <row r="95" spans="1:11" ht="1.4" customHeight="1" x14ac:dyDescent="0.3">
      <c r="A95" s="4"/>
      <c r="B95" s="65"/>
      <c r="C95" s="93"/>
      <c r="D95" s="93"/>
      <c r="E95" s="93"/>
      <c r="F95" s="93"/>
      <c r="G95" s="93"/>
      <c r="H95" s="93"/>
      <c r="I95" s="93"/>
      <c r="J95" s="93"/>
    </row>
    <row r="96" spans="1:11" ht="39" customHeight="1" x14ac:dyDescent="0.3">
      <c r="A96" s="4"/>
      <c r="B96" s="174" t="s">
        <v>89</v>
      </c>
      <c r="C96" s="174"/>
      <c r="D96" s="174"/>
      <c r="E96" s="174"/>
      <c r="F96" s="174"/>
      <c r="G96" s="174"/>
      <c r="H96" s="174"/>
      <c r="I96" s="174"/>
      <c r="J96" s="174"/>
    </row>
    <row r="97" spans="1:10" ht="1.4" customHeight="1" x14ac:dyDescent="0.3">
      <c r="A97" s="4"/>
      <c r="B97" s="65"/>
      <c r="C97" s="93"/>
      <c r="D97" s="93"/>
      <c r="E97" s="93"/>
      <c r="F97" s="93"/>
      <c r="G97" s="93"/>
      <c r="H97" s="93"/>
      <c r="I97" s="93"/>
      <c r="J97" s="93"/>
    </row>
    <row r="98" spans="1:10" ht="25.5" customHeight="1" x14ac:dyDescent="0.3">
      <c r="A98" s="4"/>
      <c r="B98" s="174" t="s">
        <v>90</v>
      </c>
      <c r="C98" s="174"/>
      <c r="D98" s="174"/>
      <c r="E98" s="174"/>
      <c r="F98" s="174"/>
      <c r="G98" s="174"/>
      <c r="H98" s="174"/>
      <c r="I98" s="174"/>
      <c r="J98" s="174"/>
    </row>
    <row r="99" spans="1:10" ht="1.4" customHeight="1" x14ac:dyDescent="0.3">
      <c r="A99" s="4"/>
      <c r="B99" s="65"/>
      <c r="C99" s="93"/>
      <c r="D99" s="93"/>
      <c r="E99" s="93"/>
      <c r="F99" s="93"/>
      <c r="G99" s="93"/>
      <c r="H99" s="93"/>
      <c r="I99" s="93"/>
      <c r="J99" s="93"/>
    </row>
    <row r="100" spans="1:10" ht="25.5" customHeight="1" x14ac:dyDescent="0.3">
      <c r="A100" s="4"/>
      <c r="B100" s="174" t="s">
        <v>91</v>
      </c>
      <c r="C100" s="174"/>
      <c r="D100" s="174"/>
      <c r="E100" s="174"/>
      <c r="F100" s="174"/>
      <c r="G100" s="174"/>
      <c r="H100" s="174"/>
      <c r="I100" s="174"/>
      <c r="J100" s="174"/>
    </row>
    <row r="101" spans="1:10" ht="1.4" customHeight="1" x14ac:dyDescent="0.3">
      <c r="A101" s="4"/>
      <c r="B101" s="65"/>
      <c r="C101" s="93"/>
      <c r="D101" s="93"/>
      <c r="E101" s="93"/>
      <c r="F101" s="93"/>
      <c r="G101" s="93"/>
      <c r="H101" s="93"/>
      <c r="I101" s="93"/>
      <c r="J101" s="93"/>
    </row>
    <row r="102" spans="1:10" ht="40.5" customHeight="1" x14ac:dyDescent="0.3">
      <c r="A102" s="4"/>
      <c r="B102" s="174" t="s">
        <v>92</v>
      </c>
      <c r="C102" s="174"/>
      <c r="D102" s="174"/>
      <c r="E102" s="174"/>
      <c r="F102" s="174"/>
      <c r="G102" s="174"/>
      <c r="H102" s="174"/>
      <c r="I102" s="174"/>
      <c r="J102" s="174"/>
    </row>
    <row r="103" spans="1:10" ht="1.4" customHeight="1" x14ac:dyDescent="0.3">
      <c r="A103" s="4"/>
      <c r="B103" s="65"/>
      <c r="C103" s="93"/>
      <c r="D103" s="93"/>
      <c r="E103" s="93"/>
      <c r="F103" s="93"/>
      <c r="G103" s="93"/>
      <c r="H103" s="93"/>
      <c r="I103" s="93"/>
      <c r="J103" s="93"/>
    </row>
    <row r="104" spans="1:10" ht="13.5" customHeight="1" x14ac:dyDescent="0.3">
      <c r="A104" s="4"/>
      <c r="B104" s="171" t="s">
        <v>93</v>
      </c>
      <c r="C104" s="171"/>
      <c r="D104" s="171"/>
      <c r="E104" s="171"/>
      <c r="F104" s="171"/>
      <c r="G104" s="171"/>
      <c r="H104" s="171"/>
      <c r="I104" s="171"/>
      <c r="J104" s="171"/>
    </row>
    <row r="105" spans="1:10" ht="1.4" customHeight="1" x14ac:dyDescent="0.3">
      <c r="A105" s="4"/>
      <c r="B105" s="65"/>
      <c r="C105" s="93"/>
      <c r="D105" s="93"/>
      <c r="E105" s="93"/>
      <c r="F105" s="93"/>
      <c r="G105" s="93"/>
      <c r="H105" s="93"/>
      <c r="I105" s="93"/>
      <c r="J105" s="93"/>
    </row>
    <row r="106" spans="1:10" ht="25.5" customHeight="1" x14ac:dyDescent="0.3">
      <c r="A106" s="4"/>
      <c r="B106" s="174" t="s">
        <v>94</v>
      </c>
      <c r="C106" s="174"/>
      <c r="D106" s="174"/>
      <c r="E106" s="174"/>
      <c r="F106" s="174"/>
      <c r="G106" s="174"/>
      <c r="H106" s="174"/>
      <c r="I106" s="174"/>
      <c r="J106" s="174"/>
    </row>
    <row r="107" spans="1:10" ht="13.5" customHeight="1" x14ac:dyDescent="0.3">
      <c r="A107" s="4"/>
      <c r="B107" s="37"/>
      <c r="C107" s="37"/>
      <c r="D107" s="37"/>
      <c r="E107" s="37"/>
      <c r="F107" s="37"/>
      <c r="G107" s="37"/>
      <c r="H107" s="37"/>
      <c r="I107" s="37"/>
      <c r="J107" s="37"/>
    </row>
    <row r="108" spans="1:10" ht="13.5" customHeight="1" x14ac:dyDescent="0.3">
      <c r="A108" s="4"/>
      <c r="B108" s="4"/>
      <c r="C108" s="4"/>
      <c r="D108" s="4"/>
      <c r="E108" s="4"/>
      <c r="F108" s="4"/>
      <c r="G108" s="28"/>
      <c r="H108" s="4"/>
      <c r="I108" s="4"/>
      <c r="J108" s="4"/>
    </row>
    <row r="109" spans="1:10" x14ac:dyDescent="0.3">
      <c r="A109" s="4"/>
      <c r="B109" s="4"/>
      <c r="C109" s="4"/>
      <c r="D109" s="4"/>
      <c r="E109" s="4"/>
      <c r="F109" s="4"/>
      <c r="G109" s="28"/>
      <c r="H109" s="4"/>
      <c r="I109" s="4"/>
      <c r="J109" s="4"/>
    </row>
    <row r="110" spans="1:10" x14ac:dyDescent="0.3">
      <c r="A110" s="4"/>
      <c r="B110" s="4"/>
      <c r="C110" s="4"/>
      <c r="D110" s="4"/>
      <c r="E110" s="4"/>
      <c r="F110" s="4"/>
      <c r="G110" s="28"/>
      <c r="H110" s="4"/>
      <c r="I110" s="4"/>
      <c r="J110" s="4"/>
    </row>
    <row r="111" spans="1:10" x14ac:dyDescent="0.3">
      <c r="A111" s="4"/>
      <c r="B111" s="4"/>
      <c r="C111" s="4"/>
      <c r="D111" s="68"/>
      <c r="E111" s="68"/>
      <c r="F111" s="68"/>
      <c r="G111" s="28"/>
      <c r="H111" s="68"/>
      <c r="I111" s="68"/>
      <c r="J111" s="4"/>
    </row>
    <row r="112" spans="1:10" x14ac:dyDescent="0.3">
      <c r="A112" s="4"/>
      <c r="B112" s="92" t="s">
        <v>95</v>
      </c>
      <c r="C112" s="4"/>
      <c r="D112" s="4"/>
      <c r="E112" s="4" t="s">
        <v>96</v>
      </c>
      <c r="F112" s="4"/>
      <c r="G112" s="28"/>
      <c r="H112" s="178" t="s">
        <v>97</v>
      </c>
      <c r="I112" s="178"/>
      <c r="J112" s="4"/>
    </row>
  </sheetData>
  <mergeCells count="66">
    <mergeCell ref="B88:J88"/>
    <mergeCell ref="B86:J86"/>
    <mergeCell ref="B85:J85"/>
    <mergeCell ref="B74:J74"/>
    <mergeCell ref="B84:J84"/>
    <mergeCell ref="B83:J83"/>
    <mergeCell ref="B80:J80"/>
    <mergeCell ref="B81:J82"/>
    <mergeCell ref="B76:J77"/>
    <mergeCell ref="B78:J78"/>
    <mergeCell ref="B79:J79"/>
    <mergeCell ref="H112:I112"/>
    <mergeCell ref="B90:J90"/>
    <mergeCell ref="B92:J92"/>
    <mergeCell ref="B94:J94"/>
    <mergeCell ref="B96:J96"/>
    <mergeCell ref="B106:J106"/>
    <mergeCell ref="B100:J100"/>
    <mergeCell ref="B102:J102"/>
    <mergeCell ref="B104:J104"/>
    <mergeCell ref="B98:J98"/>
    <mergeCell ref="E31:F31"/>
    <mergeCell ref="E32:F32"/>
    <mergeCell ref="B44:J44"/>
    <mergeCell ref="B68:C69"/>
    <mergeCell ref="B70:C70"/>
    <mergeCell ref="D70:E70"/>
    <mergeCell ref="F56:G56"/>
    <mergeCell ref="F57:G57"/>
    <mergeCell ref="F58:G58"/>
    <mergeCell ref="B63:C63"/>
    <mergeCell ref="D63:E63"/>
    <mergeCell ref="B56:C56"/>
    <mergeCell ref="B57:C57"/>
    <mergeCell ref="B58:C58"/>
    <mergeCell ref="D56:E56"/>
    <mergeCell ref="D57:E57"/>
    <mergeCell ref="E7:G7"/>
    <mergeCell ref="E35:F35"/>
    <mergeCell ref="E36:F36"/>
    <mergeCell ref="B38:J39"/>
    <mergeCell ref="E15:F15"/>
    <mergeCell ref="H7:I7"/>
    <mergeCell ref="E8:G8"/>
    <mergeCell ref="C15:D15"/>
    <mergeCell ref="E17:F17"/>
    <mergeCell ref="E18:F18"/>
    <mergeCell ref="E30:F30"/>
    <mergeCell ref="H8:I8"/>
    <mergeCell ref="E9:G10"/>
    <mergeCell ref="H9:I9"/>
    <mergeCell ref="H10:I10"/>
    <mergeCell ref="E33:F33"/>
    <mergeCell ref="B72:C72"/>
    <mergeCell ref="E34:F34"/>
    <mergeCell ref="B50:C50"/>
    <mergeCell ref="D50:E50"/>
    <mergeCell ref="D53:E53"/>
    <mergeCell ref="B53:C53"/>
    <mergeCell ref="B64:C64"/>
    <mergeCell ref="D64:E64"/>
    <mergeCell ref="B67:C67"/>
    <mergeCell ref="D67:E67"/>
    <mergeCell ref="B65:C66"/>
    <mergeCell ref="B71:C71"/>
    <mergeCell ref="D58:E58"/>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A771-21D5-4536-84F7-1DEC539A600D}">
  <dimension ref="A1:K101"/>
  <sheetViews>
    <sheetView tabSelected="1" zoomScale="90" zoomScaleNormal="100" zoomScaleSheetLayoutView="100" zoomScalePageLayoutView="90" workbookViewId="0">
      <selection activeCell="E71" sqref="E71"/>
    </sheetView>
  </sheetViews>
  <sheetFormatPr baseColWidth="10" defaultColWidth="11.453125" defaultRowHeight="13.5" x14ac:dyDescent="0.3"/>
  <cols>
    <col min="1" max="1" width="2.7265625" style="3" customWidth="1"/>
    <col min="2" max="2" width="29.81640625" style="3" customWidth="1"/>
    <col min="3" max="3" width="16.26953125" style="3" customWidth="1"/>
    <col min="4" max="4" width="18.54296875" style="3" customWidth="1"/>
    <col min="5" max="5" width="28" style="3" customWidth="1"/>
    <col min="6" max="6" width="13.1796875" style="3" customWidth="1"/>
    <col min="7" max="7" width="16.26953125" style="39" customWidth="1"/>
    <col min="8" max="9" width="12.54296875" style="3" customWidth="1"/>
    <col min="10" max="10" width="10.7265625" style="3" customWidth="1"/>
    <col min="11" max="16384" width="11.453125" style="3"/>
  </cols>
  <sheetData>
    <row r="1" spans="1:10" x14ac:dyDescent="0.3">
      <c r="A1" s="1"/>
      <c r="B1" s="1"/>
      <c r="C1" s="1"/>
      <c r="D1" s="1"/>
      <c r="E1" s="1"/>
      <c r="F1" s="1"/>
      <c r="G1" s="2"/>
      <c r="H1" s="1"/>
      <c r="I1" s="1"/>
      <c r="J1" s="1"/>
    </row>
    <row r="2" spans="1:10" x14ac:dyDescent="0.3">
      <c r="A2" s="1"/>
      <c r="B2" s="1"/>
      <c r="C2" s="1"/>
      <c r="D2" s="1"/>
      <c r="E2" s="1"/>
      <c r="F2" s="1"/>
      <c r="G2" s="2"/>
      <c r="H2" s="1"/>
      <c r="I2" s="1"/>
      <c r="J2" s="1"/>
    </row>
    <row r="3" spans="1:10" x14ac:dyDescent="0.3">
      <c r="A3" s="1"/>
      <c r="B3" s="1"/>
      <c r="C3" s="1"/>
      <c r="D3" s="1"/>
      <c r="E3" s="1"/>
      <c r="F3" s="1"/>
      <c r="G3" s="2"/>
      <c r="H3" s="1"/>
      <c r="I3" s="1"/>
      <c r="J3" s="1"/>
    </row>
    <row r="4" spans="1:10" x14ac:dyDescent="0.3">
      <c r="A4" s="1"/>
      <c r="B4" s="1"/>
      <c r="C4" s="1"/>
      <c r="D4" s="1"/>
      <c r="E4" s="1"/>
      <c r="F4" s="1"/>
      <c r="G4" s="2"/>
      <c r="H4" s="1"/>
      <c r="I4" s="1"/>
      <c r="J4" s="1"/>
    </row>
    <row r="5" spans="1:10" ht="3" customHeight="1" thickBot="1" x14ac:dyDescent="0.35">
      <c r="A5" s="5"/>
      <c r="B5" s="4"/>
      <c r="C5" s="5"/>
      <c r="D5" s="5"/>
      <c r="E5" s="5"/>
      <c r="F5" s="5"/>
      <c r="G5" s="70"/>
      <c r="H5" s="5"/>
      <c r="I5" s="5"/>
      <c r="J5" s="5"/>
    </row>
    <row r="6" spans="1:10" ht="6.75" customHeight="1" thickTop="1" thickBot="1" x14ac:dyDescent="0.35">
      <c r="A6" s="72"/>
      <c r="B6" s="6"/>
      <c r="C6" s="72"/>
      <c r="D6" s="9"/>
      <c r="E6" s="100"/>
      <c r="F6" s="100"/>
      <c r="G6" s="101"/>
      <c r="H6" s="100"/>
      <c r="I6" s="100"/>
      <c r="J6" s="9"/>
    </row>
    <row r="7" spans="1:10" ht="15.75" customHeight="1" x14ac:dyDescent="0.3">
      <c r="A7" s="11"/>
      <c r="B7" s="12" t="s">
        <v>98</v>
      </c>
      <c r="C7" s="11"/>
      <c r="D7" s="13"/>
      <c r="E7" s="215" t="s">
        <v>1</v>
      </c>
      <c r="F7" s="128"/>
      <c r="G7" s="129"/>
      <c r="H7" s="222">
        <f>VALUE('[2]Cronograma Cuotas'!$L$10)/100</f>
        <v>8.8000000000000009E-2</v>
      </c>
      <c r="I7" s="223"/>
      <c r="J7" s="9"/>
    </row>
    <row r="8" spans="1:10" ht="15.75" customHeight="1" x14ac:dyDescent="0.3">
      <c r="A8" s="11"/>
      <c r="B8" s="106" t="s">
        <v>106</v>
      </c>
      <c r="C8" s="15"/>
      <c r="D8" s="16"/>
      <c r="E8" s="224" t="s">
        <v>3</v>
      </c>
      <c r="F8" s="225"/>
      <c r="G8" s="226"/>
      <c r="H8" s="227">
        <f>VALUE('[2]Cronograma Cuotas'!$L$15)/100</f>
        <v>9.8900000000000002E-2</v>
      </c>
      <c r="I8" s="228"/>
      <c r="J8" s="9"/>
    </row>
    <row r="9" spans="1:10" ht="15.75" customHeight="1" x14ac:dyDescent="0.3">
      <c r="A9" s="11"/>
      <c r="B9" s="15"/>
      <c r="C9" s="15"/>
      <c r="D9" s="16"/>
      <c r="E9" s="140" t="s">
        <v>4</v>
      </c>
      <c r="F9" s="141"/>
      <c r="G9" s="142"/>
      <c r="H9" s="17" t="s">
        <v>5</v>
      </c>
      <c r="I9" s="17" t="s">
        <v>6</v>
      </c>
      <c r="J9" s="9"/>
    </row>
    <row r="10" spans="1:10" ht="39.65" customHeight="1" x14ac:dyDescent="0.3">
      <c r="A10" s="11"/>
      <c r="B10" s="15"/>
      <c r="C10" s="105"/>
      <c r="D10" s="16"/>
      <c r="E10" s="143"/>
      <c r="F10" s="144"/>
      <c r="G10" s="145"/>
      <c r="H10" s="19">
        <v>9.9099999999999994E-2</v>
      </c>
      <c r="I10" s="19">
        <v>0.12509999999999999</v>
      </c>
      <c r="J10" s="9"/>
    </row>
    <row r="11" spans="1:10" ht="6.75" customHeight="1" thickBot="1" x14ac:dyDescent="0.35">
      <c r="A11" s="20"/>
      <c r="B11" s="21"/>
      <c r="C11" s="20"/>
      <c r="D11" s="75"/>
      <c r="E11" s="23"/>
      <c r="F11" s="23"/>
      <c r="G11" s="24"/>
      <c r="H11" s="23"/>
      <c r="I11" s="23"/>
      <c r="J11" s="23"/>
    </row>
    <row r="12" spans="1:10" ht="5.9" customHeight="1" thickTop="1" x14ac:dyDescent="0.3">
      <c r="A12" s="25"/>
      <c r="B12" s="26"/>
      <c r="C12" s="25"/>
      <c r="D12" s="27"/>
      <c r="E12" s="4"/>
      <c r="F12" s="4"/>
      <c r="G12" s="28"/>
      <c r="H12" s="4"/>
      <c r="I12" s="4"/>
      <c r="J12" s="4"/>
    </row>
    <row r="13" spans="1:10" x14ac:dyDescent="0.3">
      <c r="A13" s="29">
        <v>1</v>
      </c>
      <c r="B13" s="30" t="s">
        <v>7</v>
      </c>
      <c r="C13" s="31"/>
      <c r="D13" s="4"/>
      <c r="E13" s="4"/>
      <c r="F13" s="4"/>
      <c r="G13" s="28"/>
      <c r="H13" s="4"/>
      <c r="I13" s="4"/>
      <c r="J13" s="4"/>
    </row>
    <row r="14" spans="1:10" ht="5.9" customHeight="1" x14ac:dyDescent="0.3">
      <c r="A14" s="29"/>
      <c r="B14" s="31"/>
      <c r="C14" s="31"/>
      <c r="D14" s="4"/>
      <c r="E14" s="4"/>
      <c r="F14" s="4"/>
      <c r="G14" s="28"/>
      <c r="H14" s="4"/>
      <c r="I14" s="4"/>
      <c r="J14" s="4"/>
    </row>
    <row r="15" spans="1:10" x14ac:dyDescent="0.3">
      <c r="A15" s="4"/>
      <c r="B15" s="27" t="s">
        <v>8</v>
      </c>
      <c r="C15" s="104" t="s">
        <v>107</v>
      </c>
      <c r="D15" s="104"/>
      <c r="E15" s="4"/>
      <c r="F15" s="4"/>
      <c r="G15" s="127" t="s">
        <v>10</v>
      </c>
      <c r="H15" s="127"/>
      <c r="I15" s="99" t="str">
        <f>'[2]Cronograma Cuotas'!$L$12</f>
        <v>23/02/2024</v>
      </c>
      <c r="J15" s="4"/>
    </row>
    <row r="16" spans="1:10" x14ac:dyDescent="0.3">
      <c r="A16" s="4"/>
      <c r="B16" s="27" t="s">
        <v>108</v>
      </c>
      <c r="C16" s="34" t="str">
        <f>+'[2]Cronograma Cuotas'!$L$8</f>
        <v>SOLES</v>
      </c>
      <c r="D16" s="27"/>
      <c r="E16" s="4"/>
      <c r="F16" s="4"/>
      <c r="G16" s="28"/>
      <c r="H16" s="4"/>
      <c r="I16" s="4"/>
      <c r="J16" s="4"/>
    </row>
    <row r="17" spans="1:10" x14ac:dyDescent="0.3">
      <c r="A17" s="4"/>
      <c r="B17" s="27" t="s">
        <v>12</v>
      </c>
      <c r="C17" s="35">
        <f>VALUE('[2]Cronograma Cuotas'!$F$10)</f>
        <v>354257.7</v>
      </c>
      <c r="D17" s="35"/>
      <c r="E17" s="4"/>
      <c r="F17" s="4"/>
      <c r="G17" s="127"/>
      <c r="H17" s="127"/>
      <c r="I17" s="77"/>
      <c r="J17" s="4"/>
    </row>
    <row r="18" spans="1:10" x14ac:dyDescent="0.3">
      <c r="A18" s="4"/>
      <c r="B18" s="27" t="s">
        <v>13</v>
      </c>
      <c r="C18" s="35">
        <f>D35</f>
        <v>278538.13</v>
      </c>
      <c r="D18" s="35"/>
      <c r="E18" s="4"/>
      <c r="F18" s="4"/>
      <c r="G18" s="28"/>
      <c r="H18" s="4"/>
      <c r="I18" s="4"/>
      <c r="J18" s="4"/>
    </row>
    <row r="19" spans="1:10" ht="5.25" customHeight="1" x14ac:dyDescent="0.3">
      <c r="A19" s="4"/>
      <c r="B19" s="27"/>
      <c r="C19" s="4"/>
      <c r="D19" s="4"/>
      <c r="E19" s="4"/>
      <c r="F19" s="4"/>
      <c r="G19" s="28"/>
      <c r="H19" s="4"/>
      <c r="I19" s="4"/>
      <c r="J19" s="4"/>
    </row>
    <row r="20" spans="1:10" x14ac:dyDescent="0.3">
      <c r="A20" s="29">
        <v>2</v>
      </c>
      <c r="B20" s="38" t="s">
        <v>14</v>
      </c>
      <c r="C20" s="31"/>
      <c r="D20" s="4"/>
      <c r="E20" s="4"/>
      <c r="F20" s="4"/>
      <c r="G20" s="28"/>
      <c r="H20" s="4"/>
      <c r="I20" s="4"/>
      <c r="J20" s="4"/>
    </row>
    <row r="21" spans="1:10" ht="5.25" customHeight="1" x14ac:dyDescent="0.3">
      <c r="A21" s="4"/>
      <c r="B21" s="27"/>
      <c r="C21" s="4"/>
      <c r="D21" s="4"/>
      <c r="E21" s="4"/>
      <c r="F21" s="4"/>
      <c r="H21" s="4"/>
      <c r="I21" s="4"/>
      <c r="J21" s="4"/>
    </row>
    <row r="22" spans="1:10" x14ac:dyDescent="0.3">
      <c r="A22" s="4"/>
      <c r="B22" s="27" t="s">
        <v>18</v>
      </c>
      <c r="C22" s="42">
        <f>VALUE('[2]Cronograma Cuotas'!$L$16)</f>
        <v>459800</v>
      </c>
      <c r="D22" s="98"/>
      <c r="E22" s="4" t="s">
        <v>17</v>
      </c>
      <c r="F22" s="4"/>
      <c r="G22" s="103" t="str">
        <f>'[2]Cronograma Cuotas'!$F$12</f>
        <v>24/01/2024</v>
      </c>
      <c r="H22" s="4"/>
      <c r="I22" s="4"/>
      <c r="J22" s="4"/>
    </row>
    <row r="23" spans="1:10" x14ac:dyDescent="0.3">
      <c r="A23" s="4"/>
      <c r="B23" s="27" t="s">
        <v>20</v>
      </c>
      <c r="C23" s="35">
        <f>VALUE('[2]Cronograma Cuotas'!$F$11)</f>
        <v>180</v>
      </c>
      <c r="D23" s="4"/>
      <c r="E23" s="4" t="s">
        <v>19</v>
      </c>
      <c r="F23" s="4"/>
      <c r="G23" s="102" t="str">
        <f>DAY(VALUE('[2]Cronograma Cuotas'!$L$12))&amp;" de cada mes"</f>
        <v>23 de cada mes</v>
      </c>
      <c r="H23" s="4"/>
      <c r="I23" s="4"/>
      <c r="J23" s="4"/>
    </row>
    <row r="24" spans="1:10" x14ac:dyDescent="0.3">
      <c r="A24" s="4"/>
      <c r="B24" s="27" t="s">
        <v>22</v>
      </c>
      <c r="C24" s="35" t="s">
        <v>23</v>
      </c>
      <c r="D24" s="44"/>
      <c r="E24" s="4" t="s">
        <v>21</v>
      </c>
      <c r="F24" s="4"/>
      <c r="G24" s="45">
        <f>IF(VALUE(MIN('[2]Cronograma Cuotas'!$P$20:$Q$500))=0,MIN(I30:I32),MIN(I30:I32))</f>
        <v>3691.91</v>
      </c>
      <c r="H24" s="4"/>
      <c r="I24" s="4"/>
      <c r="J24" s="4"/>
    </row>
    <row r="25" spans="1:10" x14ac:dyDescent="0.3">
      <c r="A25" s="4"/>
      <c r="B25" s="4" t="s">
        <v>25</v>
      </c>
      <c r="C25" s="46">
        <f>VALUE('[2]Cronograma Cuotas'!$H$13)/100</f>
        <v>2.8000000000000003E-4</v>
      </c>
      <c r="D25" s="44"/>
      <c r="E25" s="4" t="s">
        <v>24</v>
      </c>
      <c r="F25" s="4"/>
      <c r="G25" s="83">
        <f>IF(ABS((VALUE(MAX('[2]Cronograma Cuotas'!$P$20:$Q$48))-G24))&gt;50,VALUE(MAX('[2]Cronograma Cuotas'!$P$20:$Q$48)),0)</f>
        <v>0</v>
      </c>
      <c r="H25" s="4"/>
      <c r="I25" s="4"/>
      <c r="J25" s="4"/>
    </row>
    <row r="26" spans="1:10" x14ac:dyDescent="0.3">
      <c r="A26" s="4"/>
      <c r="B26" s="4" t="s">
        <v>27</v>
      </c>
      <c r="C26" s="46">
        <f>D69</f>
        <v>3.3999999999999998E-3</v>
      </c>
      <c r="D26" s="44"/>
      <c r="E26" s="4" t="s">
        <v>26</v>
      </c>
      <c r="F26" s="4"/>
      <c r="G26" s="47" t="str">
        <f>'[2]Cronograma Cuotas'!$L$11</f>
        <v>0</v>
      </c>
      <c r="H26" s="48" t="s">
        <v>28</v>
      </c>
      <c r="I26" s="48" t="s">
        <v>29</v>
      </c>
      <c r="J26" s="4"/>
    </row>
    <row r="27" spans="1:10" x14ac:dyDescent="0.3">
      <c r="A27" s="4"/>
      <c r="C27" s="85"/>
      <c r="D27" s="44"/>
      <c r="F27" s="4"/>
      <c r="G27" s="47"/>
      <c r="H27" s="96"/>
      <c r="I27" s="95"/>
      <c r="J27" s="4"/>
    </row>
    <row r="28" spans="1:10" ht="9.65" customHeight="1" x14ac:dyDescent="0.3">
      <c r="A28" s="4"/>
      <c r="B28" s="4"/>
      <c r="C28" s="4"/>
      <c r="D28" s="4"/>
      <c r="E28" s="28"/>
      <c r="F28" s="28"/>
      <c r="G28" s="28"/>
      <c r="H28" s="4"/>
      <c r="I28" s="4"/>
      <c r="J28" s="4"/>
    </row>
    <row r="29" spans="1:10" s="53" customFormat="1" x14ac:dyDescent="0.35">
      <c r="A29" s="51"/>
      <c r="B29" s="52" t="s">
        <v>30</v>
      </c>
      <c r="C29" s="52" t="s">
        <v>31</v>
      </c>
      <c r="D29" s="52" t="s">
        <v>32</v>
      </c>
      <c r="E29" s="147" t="s">
        <v>33</v>
      </c>
      <c r="F29" s="148"/>
      <c r="G29" s="52" t="s">
        <v>34</v>
      </c>
      <c r="H29" s="52" t="s">
        <v>35</v>
      </c>
      <c r="I29" s="52" t="s">
        <v>36</v>
      </c>
      <c r="J29" s="51"/>
    </row>
    <row r="30" spans="1:10" x14ac:dyDescent="0.3">
      <c r="A30" s="4"/>
      <c r="B30" s="54" t="s">
        <v>37</v>
      </c>
      <c r="C30" s="55">
        <f>VLOOKUP(VALUE(MID(B30,7,4)),'[2]Cronograma Cuotas'!$B$18:$Q$500,6,FALSE)</f>
        <v>979.12</v>
      </c>
      <c r="D30" s="55">
        <f>VLOOKUP(VALUE(MID(B30,7,4)),'[2]Cronograma Cuotas'!$B$18:$Q$500,7,FALSE)</f>
        <v>2498.65</v>
      </c>
      <c r="E30" s="149">
        <f>VLOOKUP(VALUE(MID(B30,7,4)),'[2]Cronograma Cuotas'!$B$18:$Q$500,9,FALSE)</f>
        <v>99.19</v>
      </c>
      <c r="F30" s="150"/>
      <c r="G30" s="56">
        <f>VLOOKUP(VALUE(MID(B30,7,4)),'[2]Cronograma Cuotas'!$B$18:$Q$500,10,FALSE)</f>
        <v>114.95</v>
      </c>
      <c r="H30" s="55">
        <f>VLOOKUP(VALUE(MID(B30,7,4)),'[2]Cronograma Cuotas'!$B$18:$Q$500,12,FALSE)</f>
        <v>0</v>
      </c>
      <c r="I30" s="55">
        <f>VLOOKUP(VALUE(MID(B30,7,4)),'[2]Cronograma Cuotas'!$B$18:$Q$500,15,FALSE)</f>
        <v>3691.91</v>
      </c>
      <c r="J30" s="4"/>
    </row>
    <row r="31" spans="1:10" x14ac:dyDescent="0.3">
      <c r="A31" s="4"/>
      <c r="B31" s="54" t="s">
        <v>38</v>
      </c>
      <c r="C31" s="55">
        <f>VLOOKUP(VALUE(MID(B31,7,4)),'[2]Cronograma Cuotas'!$B$18:$Q$500,6,FALSE)</f>
        <v>1072.94</v>
      </c>
      <c r="D31" s="55">
        <f>VLOOKUP(VALUE(MID(B31,7,4)),'[2]Cronograma Cuotas'!$B$18:$Q$500,7,FALSE)</f>
        <v>2408.4</v>
      </c>
      <c r="E31" s="149">
        <f>VLOOKUP(VALUE(MID(B31,7,4)),'[2]Cronograma Cuotas'!$B$18:$Q$500,9,FALSE)</f>
        <v>95.62</v>
      </c>
      <c r="F31" s="150"/>
      <c r="G31" s="56">
        <f>VLOOKUP(VALUE(MID(B31,7,4)),'[2]Cronograma Cuotas'!$B$18:$Q$500,10,FALSE)</f>
        <v>114.95</v>
      </c>
      <c r="H31" s="55">
        <f>VLOOKUP(VALUE(MID(B31,7,4)),'[2]Cronograma Cuotas'!$B$18:$Q$500,12,FALSE)</f>
        <v>0</v>
      </c>
      <c r="I31" s="55">
        <f>VLOOKUP(VALUE(MID(B31,7,4)),'[2]Cronograma Cuotas'!$B$18:$Q$500,15,FALSE)</f>
        <v>3691.91</v>
      </c>
      <c r="J31" s="4"/>
    </row>
    <row r="32" spans="1:10" x14ac:dyDescent="0.3">
      <c r="A32" s="4"/>
      <c r="B32" s="54" t="s">
        <v>39</v>
      </c>
      <c r="C32" s="55">
        <f>VLOOKUP(VALUE(MID(B32,7,4)),'[2]Cronograma Cuotas'!$B$18:$Q$500,6,FALSE)</f>
        <v>907.78</v>
      </c>
      <c r="D32" s="55">
        <f>VLOOKUP(VALUE(MID(B32,7,4)),'[2]Cronograma Cuotas'!$B$18:$Q$500,7,FALSE)</f>
        <v>2567.2800000000002</v>
      </c>
      <c r="E32" s="149">
        <f>VLOOKUP(VALUE(MID(B32,7,4)),'[2]Cronograma Cuotas'!$B$18:$Q$500,9,FALSE)</f>
        <v>101.9</v>
      </c>
      <c r="F32" s="150"/>
      <c r="G32" s="56">
        <f>VLOOKUP(VALUE(MID(B32,7,4)),'[2]Cronograma Cuotas'!$B$18:$Q$500,10,FALSE)</f>
        <v>114.95</v>
      </c>
      <c r="H32" s="55">
        <f>VLOOKUP(VALUE(MID(B32,7,4)),'[2]Cronograma Cuotas'!$B$18:$Q$500,12,FALSE)</f>
        <v>0</v>
      </c>
      <c r="I32" s="55">
        <f>VLOOKUP(VALUE(MID(B32,7,4)),'[2]Cronograma Cuotas'!$B$18:$Q$500,15,FALSE)</f>
        <v>3691.91</v>
      </c>
      <c r="J32" s="4"/>
    </row>
    <row r="33" spans="1:10" x14ac:dyDescent="0.3">
      <c r="A33" s="4"/>
      <c r="B33" s="54" t="s">
        <v>40</v>
      </c>
      <c r="C33" s="55"/>
      <c r="D33" s="55"/>
      <c r="E33" s="149"/>
      <c r="F33" s="150"/>
      <c r="G33" s="56"/>
      <c r="H33" s="55"/>
      <c r="I33" s="55"/>
      <c r="J33" s="4"/>
    </row>
    <row r="34" spans="1:10" x14ac:dyDescent="0.3">
      <c r="A34" s="4"/>
      <c r="B34" s="54" t="str">
        <f>"Cuota "&amp;(C23-G25)</f>
        <v>Cuota 180</v>
      </c>
      <c r="C34" s="55">
        <f>VLOOKUP(VALUE(MID(B34,7,4)),'[2]Cronograma Cuotas'!$B$18:$Q$500,6,FALSE)</f>
        <v>3550</v>
      </c>
      <c r="D34" s="55">
        <f>VLOOKUP(VALUE(MID(B34,7,4)),'[2]Cronograma Cuotas'!$B$18:$Q$500,7,FALSE)</f>
        <v>25.88</v>
      </c>
      <c r="E34" s="149">
        <f>VLOOKUP(VALUE(MID(B34,7,4)),'[2]Cronograma Cuotas'!$B$18:$Q$500,9,FALSE)</f>
        <v>1.03</v>
      </c>
      <c r="F34" s="150"/>
      <c r="G34" s="56">
        <f>VLOOKUP(VALUE(MID(B34,7,4)),'[2]Cronograma Cuotas'!$B$18:$Q$500,10,FALSE)</f>
        <v>114.95</v>
      </c>
      <c r="H34" s="55">
        <f>VLOOKUP(VALUE(MID(B34,7,4)),'[2]Cronograma Cuotas'!$B$18:$Q$500,12,FALSE)</f>
        <v>0</v>
      </c>
      <c r="I34" s="55">
        <f>VLOOKUP(VALUE(MID(B34,7,4)),'[2]Cronograma Cuotas'!$B$18:$Q$500,15,FALSE)</f>
        <v>3691.86</v>
      </c>
      <c r="J34" s="4"/>
    </row>
    <row r="35" spans="1:10" x14ac:dyDescent="0.3">
      <c r="A35" s="4"/>
      <c r="B35" s="54" t="s">
        <v>41</v>
      </c>
      <c r="C35" s="55">
        <f>SUM('[2]Cronograma Cuotas'!$G$19:$G$500)/2</f>
        <v>354257.70000000013</v>
      </c>
      <c r="D35" s="55">
        <f>SUM('[2]Cronograma Cuotas'!$H$19:$I$500)/2</f>
        <v>278538.13</v>
      </c>
      <c r="E35" s="149">
        <f>SUM('[2]Cronograma Cuotas'!$J$19:$J$500)/2</f>
        <v>11056.920000000002</v>
      </c>
      <c r="F35" s="150"/>
      <c r="G35" s="56">
        <f>SUM('[2]Cronograma Cuotas'!$K$19:$L$500)/2</f>
        <v>20691.000000000036</v>
      </c>
      <c r="H35" s="55">
        <f t="array" ref="H35">SUM('[2]Cronograma Cuotas'!$N$19:$O$500)</f>
        <v>0</v>
      </c>
      <c r="I35" s="55">
        <f>SUM('[2]Cronograma Cuotas'!$P$19:$Q$500)/2</f>
        <v>664543.74999999977</v>
      </c>
      <c r="J35" s="4"/>
    </row>
    <row r="36" spans="1:10" ht="5.25" customHeight="1" x14ac:dyDescent="0.3">
      <c r="A36" s="4"/>
      <c r="B36" s="4"/>
      <c r="C36" s="57"/>
      <c r="D36" s="58"/>
      <c r="E36" s="59"/>
      <c r="F36" s="59"/>
      <c r="G36" s="28"/>
      <c r="H36" s="4"/>
      <c r="I36" s="4"/>
      <c r="J36" s="4"/>
    </row>
    <row r="37" spans="1:10" ht="15" customHeight="1" x14ac:dyDescent="0.3">
      <c r="A37" s="4"/>
      <c r="B37" s="151" t="s">
        <v>42</v>
      </c>
      <c r="C37" s="151"/>
      <c r="D37" s="151"/>
      <c r="E37" s="151"/>
      <c r="F37" s="151"/>
      <c r="G37" s="151"/>
      <c r="H37" s="151"/>
      <c r="I37" s="151"/>
      <c r="J37" s="151"/>
    </row>
    <row r="38" spans="1:10" x14ac:dyDescent="0.3">
      <c r="A38" s="4"/>
      <c r="B38" s="151"/>
      <c r="C38" s="151"/>
      <c r="D38" s="151"/>
      <c r="E38" s="151"/>
      <c r="F38" s="151"/>
      <c r="G38" s="151"/>
      <c r="H38" s="151"/>
      <c r="I38" s="151"/>
      <c r="J38" s="151"/>
    </row>
    <row r="39" spans="1:10" x14ac:dyDescent="0.3">
      <c r="A39" s="4"/>
      <c r="B39" s="60"/>
      <c r="C39" s="60"/>
      <c r="D39" s="60"/>
      <c r="E39" s="60"/>
      <c r="F39" s="60"/>
      <c r="G39" s="60"/>
      <c r="H39" s="60"/>
      <c r="I39" s="60"/>
      <c r="J39" s="60"/>
    </row>
    <row r="40" spans="1:10" ht="15" customHeight="1" x14ac:dyDescent="0.3">
      <c r="A40" s="4"/>
      <c r="B40" s="60"/>
      <c r="C40" s="60"/>
      <c r="D40" s="60"/>
      <c r="E40" s="60"/>
      <c r="F40" s="60"/>
      <c r="G40" s="60"/>
      <c r="H40" s="60"/>
      <c r="I40" s="60"/>
      <c r="J40" s="60"/>
    </row>
    <row r="41" spans="1:10" x14ac:dyDescent="0.3">
      <c r="A41" s="4"/>
      <c r="B41" s="30" t="s">
        <v>43</v>
      </c>
      <c r="C41" s="4"/>
      <c r="D41" s="4"/>
      <c r="E41" s="4"/>
      <c r="F41" s="4"/>
      <c r="G41" s="28"/>
      <c r="H41" s="4"/>
      <c r="I41" s="4"/>
      <c r="J41" s="4"/>
    </row>
    <row r="42" spans="1:10" x14ac:dyDescent="0.3">
      <c r="A42" s="4"/>
      <c r="B42" s="4" t="s">
        <v>44</v>
      </c>
      <c r="C42" s="4"/>
      <c r="D42" s="4"/>
      <c r="E42" s="4"/>
      <c r="F42" s="4"/>
      <c r="G42" s="28"/>
      <c r="H42" s="4"/>
      <c r="I42" s="4"/>
      <c r="J42" s="4"/>
    </row>
    <row r="43" spans="1:10" ht="26.25" customHeight="1" x14ac:dyDescent="0.3">
      <c r="A43" s="4"/>
      <c r="B43" s="152" t="s">
        <v>45</v>
      </c>
      <c r="C43" s="152"/>
      <c r="D43" s="152"/>
      <c r="E43" s="152"/>
      <c r="F43" s="152"/>
      <c r="G43" s="152"/>
      <c r="H43" s="152"/>
      <c r="I43" s="152"/>
      <c r="J43" s="152"/>
    </row>
    <row r="44" spans="1:10" ht="2.25" customHeight="1" x14ac:dyDescent="0.3">
      <c r="A44" s="4"/>
      <c r="B44" s="37"/>
      <c r="C44" s="37"/>
      <c r="D44" s="37"/>
      <c r="E44" s="37"/>
      <c r="F44" s="37"/>
      <c r="G44" s="37"/>
      <c r="H44" s="37"/>
      <c r="I44" s="37"/>
      <c r="J44" s="37"/>
    </row>
    <row r="45" spans="1:10" x14ac:dyDescent="0.3">
      <c r="A45" s="29">
        <v>3</v>
      </c>
      <c r="B45" s="30" t="s">
        <v>46</v>
      </c>
      <c r="C45" s="4"/>
      <c r="D45" s="4"/>
      <c r="E45" s="4"/>
      <c r="F45" s="4"/>
      <c r="G45" s="28"/>
      <c r="H45" s="4"/>
      <c r="I45" s="4"/>
      <c r="J45" s="4"/>
    </row>
    <row r="46" spans="1:10" x14ac:dyDescent="0.3">
      <c r="A46" s="4"/>
      <c r="B46" s="4" t="s">
        <v>47</v>
      </c>
      <c r="C46" s="4"/>
      <c r="D46" s="4"/>
      <c r="E46" s="4"/>
      <c r="F46" s="4"/>
      <c r="G46" s="28"/>
      <c r="H46" s="4"/>
      <c r="I46" s="4"/>
      <c r="J46" s="4"/>
    </row>
    <row r="47" spans="1:10" ht="2.25" customHeight="1" x14ac:dyDescent="0.3">
      <c r="A47" s="4"/>
      <c r="B47" s="4"/>
      <c r="C47" s="4"/>
      <c r="D47" s="4"/>
      <c r="E47" s="4"/>
      <c r="F47" s="4"/>
      <c r="G47" s="28"/>
      <c r="H47" s="4"/>
      <c r="I47" s="4"/>
      <c r="J47" s="4"/>
    </row>
    <row r="48" spans="1:10" x14ac:dyDescent="0.3">
      <c r="A48" s="4"/>
      <c r="B48" s="29" t="s">
        <v>48</v>
      </c>
      <c r="C48" s="4"/>
      <c r="D48" s="4"/>
      <c r="E48" s="4"/>
      <c r="F48" s="4"/>
      <c r="G48" s="28"/>
      <c r="H48" s="4"/>
      <c r="I48" s="4"/>
      <c r="J48" s="4"/>
    </row>
    <row r="49" spans="1:10" ht="24" customHeight="1" x14ac:dyDescent="0.3">
      <c r="A49" s="4"/>
      <c r="B49" s="208" t="s">
        <v>49</v>
      </c>
      <c r="C49" s="209"/>
      <c r="D49" s="210" t="s">
        <v>50</v>
      </c>
      <c r="E49" s="211"/>
      <c r="G49" s="28"/>
      <c r="H49" s="4"/>
      <c r="I49" s="4"/>
      <c r="J49" s="4"/>
    </row>
    <row r="50" spans="1:10" ht="2.25" customHeight="1" x14ac:dyDescent="0.3">
      <c r="A50" s="4"/>
      <c r="B50" s="61"/>
      <c r="C50" s="61"/>
      <c r="D50" s="51"/>
      <c r="E50" s="51"/>
      <c r="F50" s="4"/>
      <c r="G50" s="28"/>
      <c r="H50" s="4"/>
      <c r="I50" s="4"/>
      <c r="J50" s="4"/>
    </row>
    <row r="51" spans="1:10" x14ac:dyDescent="0.3">
      <c r="A51" s="4"/>
      <c r="B51" s="29" t="s">
        <v>51</v>
      </c>
      <c r="C51" s="4"/>
      <c r="D51" s="4"/>
      <c r="E51" s="4"/>
      <c r="F51" s="4"/>
      <c r="G51" s="28"/>
      <c r="H51" s="62"/>
      <c r="I51" s="4"/>
      <c r="J51" s="4"/>
    </row>
    <row r="52" spans="1:10" ht="24" customHeight="1" x14ac:dyDescent="0.3">
      <c r="A52" s="4"/>
      <c r="B52" s="208" t="s">
        <v>52</v>
      </c>
      <c r="C52" s="209"/>
      <c r="D52" s="210" t="s">
        <v>53</v>
      </c>
      <c r="E52" s="211"/>
      <c r="F52" s="4"/>
      <c r="G52" s="28"/>
      <c r="H52" s="4"/>
      <c r="I52" s="4"/>
      <c r="J52" s="4"/>
    </row>
    <row r="53" spans="1:10" ht="14.25" customHeight="1" x14ac:dyDescent="0.3">
      <c r="A53" s="4"/>
      <c r="B53" s="62"/>
      <c r="C53" s="4"/>
      <c r="D53" s="4"/>
      <c r="E53" s="4"/>
      <c r="F53" s="4"/>
      <c r="G53" s="28"/>
      <c r="H53" s="4"/>
      <c r="I53" s="4"/>
      <c r="J53" s="4"/>
    </row>
    <row r="54" spans="1:10" x14ac:dyDescent="0.3">
      <c r="A54" s="4"/>
      <c r="B54" s="29" t="s">
        <v>54</v>
      </c>
      <c r="C54" s="4"/>
      <c r="D54" s="4"/>
      <c r="E54" s="4"/>
      <c r="F54" s="4"/>
      <c r="G54" s="28"/>
      <c r="H54" s="62"/>
      <c r="I54" s="4"/>
      <c r="J54" s="4"/>
    </row>
    <row r="55" spans="1:10" x14ac:dyDescent="0.3">
      <c r="A55" s="4"/>
      <c r="B55" s="219" t="s">
        <v>55</v>
      </c>
      <c r="C55" s="220"/>
      <c r="D55" s="214" t="s">
        <v>56</v>
      </c>
      <c r="E55" s="214"/>
      <c r="F55" s="4"/>
      <c r="G55" s="28"/>
      <c r="H55" s="4"/>
      <c r="I55" s="4"/>
      <c r="J55" s="4"/>
    </row>
    <row r="56" spans="1:10" x14ac:dyDescent="0.3">
      <c r="A56" s="4"/>
      <c r="B56" s="219" t="s">
        <v>57</v>
      </c>
      <c r="C56" s="220"/>
      <c r="D56" s="214" t="s">
        <v>58</v>
      </c>
      <c r="E56" s="214" t="s">
        <v>58</v>
      </c>
      <c r="F56" s="4"/>
      <c r="G56" s="28"/>
      <c r="H56" s="4"/>
      <c r="I56" s="4"/>
      <c r="J56" s="4"/>
    </row>
    <row r="57" spans="1:10" x14ac:dyDescent="0.3">
      <c r="A57" s="4"/>
      <c r="B57" s="219" t="s">
        <v>59</v>
      </c>
      <c r="C57" s="220"/>
      <c r="D57" s="214" t="s">
        <v>60</v>
      </c>
      <c r="E57" s="214" t="s">
        <v>60</v>
      </c>
      <c r="F57" s="4"/>
      <c r="G57" s="28"/>
      <c r="H57" s="4"/>
      <c r="I57" s="4"/>
      <c r="J57" s="4"/>
    </row>
    <row r="58" spans="1:10" ht="2.25" customHeight="1" x14ac:dyDescent="0.3">
      <c r="A58" s="4"/>
      <c r="B58" s="4"/>
      <c r="C58" s="4"/>
      <c r="D58" s="4"/>
      <c r="E58" s="4"/>
      <c r="F58" s="4"/>
      <c r="G58" s="28"/>
      <c r="H58" s="4"/>
      <c r="I58" s="4"/>
      <c r="J58" s="4"/>
    </row>
    <row r="59" spans="1:10" x14ac:dyDescent="0.3">
      <c r="A59" s="4"/>
      <c r="B59" s="29" t="s">
        <v>61</v>
      </c>
      <c r="C59" s="4"/>
      <c r="D59" s="4"/>
      <c r="E59" s="4"/>
      <c r="F59" s="4"/>
      <c r="G59" s="28"/>
      <c r="H59" s="4"/>
      <c r="I59" s="4"/>
      <c r="J59" s="4"/>
    </row>
    <row r="60" spans="1:10" ht="12" customHeight="1" x14ac:dyDescent="0.3">
      <c r="A60" s="4"/>
      <c r="B60" s="4"/>
      <c r="C60" s="4"/>
      <c r="D60" s="4"/>
      <c r="E60" s="4"/>
      <c r="F60" s="4"/>
      <c r="G60" s="28"/>
      <c r="H60" s="4"/>
      <c r="I60" s="4"/>
      <c r="J60" s="4"/>
    </row>
    <row r="61" spans="1:10" ht="27" customHeight="1" x14ac:dyDescent="0.3">
      <c r="A61" s="4"/>
      <c r="B61" s="4"/>
      <c r="C61" s="4"/>
      <c r="D61" s="110"/>
      <c r="E61" s="110"/>
      <c r="F61" s="64"/>
      <c r="G61" s="28"/>
      <c r="H61" s="4"/>
      <c r="I61" s="4"/>
      <c r="J61" s="4"/>
    </row>
    <row r="62" spans="1:10" ht="27" customHeight="1" x14ac:dyDescent="0.3">
      <c r="A62" s="4"/>
      <c r="B62" s="155" t="s">
        <v>62</v>
      </c>
      <c r="C62" s="155"/>
      <c r="D62" s="165" t="s">
        <v>63</v>
      </c>
      <c r="E62" s="166"/>
      <c r="F62" s="4"/>
      <c r="G62" s="28"/>
      <c r="H62" s="4"/>
      <c r="I62" s="4"/>
      <c r="J62" s="4"/>
    </row>
    <row r="63" spans="1:10" ht="27" customHeight="1" x14ac:dyDescent="0.3">
      <c r="A63" s="4"/>
      <c r="B63" s="167" t="s">
        <v>64</v>
      </c>
      <c r="C63" s="168"/>
      <c r="D63" s="167" t="s">
        <v>65</v>
      </c>
      <c r="E63" s="168"/>
      <c r="F63" s="4"/>
      <c r="G63" s="28"/>
      <c r="H63" s="4"/>
      <c r="I63" s="4"/>
      <c r="J63" s="4"/>
    </row>
    <row r="64" spans="1:10" ht="27" customHeight="1" x14ac:dyDescent="0.3">
      <c r="A64" s="4"/>
      <c r="B64" s="159" t="s">
        <v>66</v>
      </c>
      <c r="C64" s="160"/>
      <c r="D64" s="113" t="s">
        <v>67</v>
      </c>
      <c r="E64" s="114" t="s">
        <v>68</v>
      </c>
      <c r="F64" s="4"/>
      <c r="G64" s="28"/>
      <c r="H64" s="4"/>
      <c r="I64" s="4"/>
      <c r="J64" s="4"/>
    </row>
    <row r="65" spans="1:10" ht="27" customHeight="1" x14ac:dyDescent="0.3">
      <c r="A65" s="4"/>
      <c r="B65" s="161"/>
      <c r="C65" s="162"/>
      <c r="D65" s="124">
        <v>2.7999999999999998E-4</v>
      </c>
      <c r="E65" s="116">
        <v>3.2299999999999999E-4</v>
      </c>
      <c r="F65" s="4"/>
      <c r="G65" s="28"/>
      <c r="H65" s="4"/>
      <c r="I65" s="4"/>
      <c r="J65" s="4"/>
    </row>
    <row r="66" spans="1:10" ht="27" customHeight="1" x14ac:dyDescent="0.3">
      <c r="A66" s="4"/>
      <c r="B66" s="167" t="s">
        <v>64</v>
      </c>
      <c r="C66" s="168"/>
      <c r="D66" s="167" t="s">
        <v>65</v>
      </c>
      <c r="E66" s="168"/>
      <c r="F66" s="4"/>
      <c r="G66" s="28"/>
      <c r="H66" s="4"/>
      <c r="I66" s="4"/>
      <c r="J66" s="4"/>
    </row>
    <row r="67" spans="1:10" ht="27" customHeight="1" x14ac:dyDescent="0.3">
      <c r="A67" s="4"/>
      <c r="B67" s="163" t="s">
        <v>69</v>
      </c>
      <c r="C67" s="164"/>
      <c r="D67" s="122" t="s">
        <v>70</v>
      </c>
      <c r="E67" s="118" t="s">
        <v>68</v>
      </c>
      <c r="F67" s="4"/>
      <c r="G67" s="28"/>
      <c r="H67" s="4"/>
      <c r="I67" s="4"/>
      <c r="J67" s="4"/>
    </row>
    <row r="68" spans="1:10" ht="27" customHeight="1" x14ac:dyDescent="0.3">
      <c r="A68" s="4"/>
      <c r="B68" s="165"/>
      <c r="C68" s="166"/>
      <c r="D68" s="119">
        <v>5.1999999999999995E-4</v>
      </c>
      <c r="E68" s="116">
        <v>6.0499999999999996E-4</v>
      </c>
      <c r="F68" s="4"/>
      <c r="G68" s="28"/>
      <c r="H68" s="4"/>
      <c r="I68" s="4"/>
      <c r="J68" s="4"/>
    </row>
    <row r="69" spans="1:10" ht="27" customHeight="1" x14ac:dyDescent="0.3">
      <c r="A69" s="4"/>
      <c r="B69" s="155" t="s">
        <v>71</v>
      </c>
      <c r="C69" s="155"/>
      <c r="D69" s="156">
        <v>3.3999999999999998E-3</v>
      </c>
      <c r="E69" s="156"/>
      <c r="F69" s="4"/>
      <c r="G69" s="28"/>
      <c r="H69" s="4"/>
      <c r="I69" s="4"/>
      <c r="J69" s="4"/>
    </row>
    <row r="70" spans="1:10" ht="27" customHeight="1" x14ac:dyDescent="0.3">
      <c r="A70" s="4"/>
      <c r="B70" s="167" t="s">
        <v>64</v>
      </c>
      <c r="C70" s="168"/>
      <c r="D70" s="112" t="s">
        <v>5</v>
      </c>
      <c r="E70" s="111" t="s">
        <v>6</v>
      </c>
      <c r="F70" s="4"/>
      <c r="G70" s="28"/>
      <c r="H70" s="4"/>
      <c r="I70" s="4"/>
      <c r="J70" s="4"/>
    </row>
    <row r="71" spans="1:10" ht="52.4" customHeight="1" x14ac:dyDescent="0.3">
      <c r="A71" s="4"/>
      <c r="B71" s="155" t="s">
        <v>73</v>
      </c>
      <c r="C71" s="155"/>
      <c r="D71" s="120" t="s">
        <v>74</v>
      </c>
      <c r="E71" s="230" t="s">
        <v>112</v>
      </c>
      <c r="F71" s="4"/>
      <c r="G71" s="28"/>
      <c r="H71" s="4"/>
      <c r="I71" s="4"/>
      <c r="J71" s="4"/>
    </row>
    <row r="72" spans="1:10" ht="2.25" customHeight="1" x14ac:dyDescent="0.3">
      <c r="A72" s="4"/>
      <c r="B72" s="37"/>
      <c r="C72" s="37"/>
      <c r="D72" s="37"/>
      <c r="E72" s="37"/>
      <c r="F72" s="37"/>
      <c r="G72" s="37"/>
      <c r="H72" s="37"/>
      <c r="I72" s="37"/>
      <c r="J72" s="37"/>
    </row>
    <row r="73" spans="1:10" x14ac:dyDescent="0.3">
      <c r="A73" s="4"/>
      <c r="B73" s="4" t="s">
        <v>75</v>
      </c>
      <c r="C73" s="4"/>
      <c r="D73" s="4"/>
      <c r="E73" s="4"/>
      <c r="F73" s="4"/>
      <c r="G73" s="28"/>
      <c r="H73" s="4"/>
      <c r="I73" s="4"/>
      <c r="J73" s="4"/>
    </row>
    <row r="74" spans="1:10" ht="3" customHeight="1" x14ac:dyDescent="0.3">
      <c r="A74" s="4"/>
      <c r="B74" s="4"/>
      <c r="C74" s="4"/>
      <c r="D74" s="4"/>
      <c r="E74" s="4"/>
      <c r="F74" s="4"/>
      <c r="G74" s="28"/>
      <c r="H74" s="4"/>
      <c r="I74" s="4"/>
      <c r="J74" s="4"/>
    </row>
    <row r="75" spans="1:10" ht="15" customHeight="1" x14ac:dyDescent="0.3">
      <c r="A75" s="4"/>
      <c r="B75" s="172" t="s">
        <v>76</v>
      </c>
      <c r="C75" s="172"/>
      <c r="D75" s="172"/>
      <c r="E75" s="172"/>
      <c r="F75" s="172"/>
      <c r="G75" s="172"/>
      <c r="H75" s="172"/>
      <c r="I75" s="172"/>
      <c r="J75" s="172"/>
    </row>
    <row r="76" spans="1:10" ht="21" customHeight="1" x14ac:dyDescent="0.3">
      <c r="A76" s="4"/>
      <c r="B76" s="172"/>
      <c r="C76" s="172"/>
      <c r="D76" s="172"/>
      <c r="E76" s="172"/>
      <c r="F76" s="172"/>
      <c r="G76" s="172"/>
      <c r="H76" s="172"/>
      <c r="I76" s="172"/>
      <c r="J76" s="172"/>
    </row>
    <row r="77" spans="1:10" ht="15" customHeight="1" x14ac:dyDescent="0.3">
      <c r="A77" s="4"/>
      <c r="B77" s="172" t="s">
        <v>77</v>
      </c>
      <c r="C77" s="172"/>
      <c r="D77" s="172"/>
      <c r="E77" s="172"/>
      <c r="F77" s="172"/>
      <c r="G77" s="172"/>
      <c r="H77" s="172"/>
      <c r="I77" s="172"/>
      <c r="J77" s="172"/>
    </row>
    <row r="78" spans="1:10" ht="15" customHeight="1" x14ac:dyDescent="0.3">
      <c r="A78" s="4"/>
      <c r="B78" s="173" t="s">
        <v>78</v>
      </c>
      <c r="C78" s="173"/>
      <c r="D78" s="173"/>
      <c r="E78" s="173"/>
      <c r="F78" s="173"/>
      <c r="G78" s="173"/>
      <c r="H78" s="173"/>
      <c r="I78" s="173"/>
      <c r="J78" s="173"/>
    </row>
    <row r="79" spans="1:10" ht="15" customHeight="1" x14ac:dyDescent="0.3">
      <c r="A79" s="4"/>
      <c r="B79" s="173" t="s">
        <v>79</v>
      </c>
      <c r="C79" s="173"/>
      <c r="D79" s="173"/>
      <c r="E79" s="173"/>
      <c r="F79" s="173"/>
      <c r="G79" s="173"/>
      <c r="H79" s="173"/>
      <c r="I79" s="173"/>
      <c r="J79" s="173"/>
    </row>
    <row r="80" spans="1:10" ht="11.25" customHeight="1" x14ac:dyDescent="0.3">
      <c r="A80" s="4"/>
      <c r="B80" s="173" t="s">
        <v>80</v>
      </c>
      <c r="C80" s="173"/>
      <c r="D80" s="173"/>
      <c r="E80" s="173"/>
      <c r="F80" s="173"/>
      <c r="G80" s="173"/>
      <c r="H80" s="173"/>
      <c r="I80" s="173"/>
      <c r="J80" s="173"/>
    </row>
    <row r="81" spans="1:11" ht="14.15" customHeight="1" x14ac:dyDescent="0.3">
      <c r="A81" s="4"/>
      <c r="B81" s="173"/>
      <c r="C81" s="173"/>
      <c r="D81" s="173"/>
      <c r="E81" s="173"/>
      <c r="F81" s="173"/>
      <c r="G81" s="173"/>
      <c r="H81" s="173"/>
      <c r="I81" s="173"/>
      <c r="J81" s="173"/>
    </row>
    <row r="82" spans="1:11" ht="41.25" customHeight="1" x14ac:dyDescent="0.3">
      <c r="A82" s="4"/>
      <c r="B82" s="152" t="s">
        <v>109</v>
      </c>
      <c r="C82" s="152"/>
      <c r="D82" s="152"/>
      <c r="E82" s="152"/>
      <c r="F82" s="152"/>
      <c r="G82" s="152"/>
      <c r="H82" s="152"/>
      <c r="I82" s="152"/>
      <c r="J82" s="152"/>
    </row>
    <row r="83" spans="1:11" ht="26.25" customHeight="1" x14ac:dyDescent="0.3">
      <c r="A83" s="4"/>
      <c r="B83" s="229" t="s">
        <v>110</v>
      </c>
      <c r="C83" s="229"/>
      <c r="D83" s="229"/>
      <c r="E83" s="229"/>
      <c r="F83" s="229"/>
      <c r="G83" s="229"/>
      <c r="H83" s="229"/>
      <c r="I83" s="229"/>
      <c r="J83" s="229"/>
      <c r="K83" s="62"/>
    </row>
    <row r="84" spans="1:11" ht="13.5" customHeight="1" x14ac:dyDescent="0.3">
      <c r="A84" s="4"/>
      <c r="B84" s="152" t="s">
        <v>83</v>
      </c>
      <c r="C84" s="152"/>
      <c r="D84" s="152"/>
      <c r="E84" s="152"/>
      <c r="F84" s="152"/>
      <c r="G84" s="152"/>
      <c r="H84" s="152"/>
      <c r="I84" s="37"/>
      <c r="J84" s="37"/>
    </row>
    <row r="85" spans="1:11" ht="13.5" customHeight="1" x14ac:dyDescent="0.3">
      <c r="A85" s="4"/>
      <c r="B85" s="32" t="s">
        <v>84</v>
      </c>
      <c r="C85" s="4"/>
      <c r="D85" s="4"/>
      <c r="E85" s="4"/>
      <c r="F85" s="4"/>
      <c r="G85" s="28"/>
      <c r="H85" s="4"/>
      <c r="I85" s="4"/>
      <c r="J85" s="4"/>
    </row>
    <row r="86" spans="1:11" ht="26.25" customHeight="1" x14ac:dyDescent="0.3">
      <c r="A86" s="4"/>
      <c r="B86" s="152" t="s">
        <v>85</v>
      </c>
      <c r="C86" s="152"/>
      <c r="D86" s="152"/>
      <c r="E86" s="152"/>
      <c r="F86" s="152"/>
      <c r="G86" s="152"/>
      <c r="H86" s="152"/>
      <c r="I86" s="152"/>
      <c r="J86" s="152"/>
    </row>
    <row r="87" spans="1:11" ht="52.4" customHeight="1" x14ac:dyDescent="0.3">
      <c r="A87" s="4"/>
      <c r="B87" s="152" t="s">
        <v>86</v>
      </c>
      <c r="C87" s="152"/>
      <c r="D87" s="152"/>
      <c r="E87" s="152"/>
      <c r="F87" s="152"/>
      <c r="G87" s="152"/>
      <c r="H87" s="152"/>
      <c r="I87" s="152"/>
      <c r="J87" s="152"/>
    </row>
    <row r="88" spans="1:11" ht="27.65" customHeight="1" x14ac:dyDescent="0.3">
      <c r="A88" s="4"/>
      <c r="B88" s="152" t="s">
        <v>87</v>
      </c>
      <c r="C88" s="152"/>
      <c r="D88" s="152"/>
      <c r="E88" s="152"/>
      <c r="F88" s="152"/>
      <c r="G88" s="152"/>
      <c r="H88" s="152"/>
      <c r="I88" s="152"/>
      <c r="J88" s="152"/>
    </row>
    <row r="89" spans="1:11" ht="25.5" customHeight="1" x14ac:dyDescent="0.3">
      <c r="A89" s="4"/>
      <c r="B89" s="152" t="s">
        <v>88</v>
      </c>
      <c r="C89" s="152"/>
      <c r="D89" s="152"/>
      <c r="E89" s="152"/>
      <c r="F89" s="152"/>
      <c r="G89" s="152"/>
      <c r="H89" s="152"/>
      <c r="I89" s="152"/>
      <c r="J89" s="152"/>
    </row>
    <row r="90" spans="1:11" ht="39" customHeight="1" x14ac:dyDescent="0.3">
      <c r="A90" s="4"/>
      <c r="B90" s="152" t="s">
        <v>89</v>
      </c>
      <c r="C90" s="152"/>
      <c r="D90" s="152"/>
      <c r="E90" s="152"/>
      <c r="F90" s="152"/>
      <c r="G90" s="152"/>
      <c r="H90" s="152"/>
      <c r="I90" s="152"/>
      <c r="J90" s="152"/>
    </row>
    <row r="91" spans="1:11" ht="25.5" customHeight="1" x14ac:dyDescent="0.3">
      <c r="A91" s="4"/>
      <c r="B91" s="152" t="s">
        <v>90</v>
      </c>
      <c r="C91" s="152"/>
      <c r="D91" s="152"/>
      <c r="E91" s="152"/>
      <c r="F91" s="152"/>
      <c r="G91" s="152"/>
      <c r="H91" s="152"/>
      <c r="I91" s="152"/>
      <c r="J91" s="152"/>
    </row>
    <row r="92" spans="1:11" ht="25.5" customHeight="1" x14ac:dyDescent="0.3">
      <c r="A92" s="4"/>
      <c r="B92" s="152" t="s">
        <v>91</v>
      </c>
      <c r="C92" s="152"/>
      <c r="D92" s="152"/>
      <c r="E92" s="152"/>
      <c r="F92" s="152"/>
      <c r="G92" s="152"/>
      <c r="H92" s="152"/>
      <c r="I92" s="152"/>
      <c r="J92" s="152"/>
    </row>
    <row r="93" spans="1:11" ht="40.5" customHeight="1" x14ac:dyDescent="0.3">
      <c r="A93" s="4"/>
      <c r="B93" s="152" t="s">
        <v>92</v>
      </c>
      <c r="C93" s="152"/>
      <c r="D93" s="152"/>
      <c r="E93" s="152"/>
      <c r="F93" s="152"/>
      <c r="G93" s="152"/>
      <c r="H93" s="152"/>
      <c r="I93" s="152"/>
      <c r="J93" s="152"/>
    </row>
    <row r="94" spans="1:11" ht="13.5" customHeight="1" x14ac:dyDescent="0.3">
      <c r="A94" s="4"/>
      <c r="B94" s="172" t="s">
        <v>93</v>
      </c>
      <c r="C94" s="172"/>
      <c r="D94" s="172"/>
      <c r="E94" s="172"/>
      <c r="F94" s="172"/>
      <c r="G94" s="172"/>
      <c r="H94" s="172"/>
      <c r="I94" s="172"/>
      <c r="J94" s="172"/>
    </row>
    <row r="95" spans="1:11" ht="25.5" customHeight="1" x14ac:dyDescent="0.3">
      <c r="A95" s="4"/>
      <c r="B95" s="152" t="s">
        <v>94</v>
      </c>
      <c r="C95" s="152"/>
      <c r="D95" s="152"/>
      <c r="E95" s="152"/>
      <c r="F95" s="152"/>
      <c r="G95" s="152"/>
      <c r="H95" s="152"/>
      <c r="I95" s="152"/>
      <c r="J95" s="152"/>
    </row>
    <row r="96" spans="1:11" ht="13.5" customHeight="1" x14ac:dyDescent="0.3">
      <c r="A96" s="4"/>
      <c r="B96" s="37"/>
      <c r="C96" s="37"/>
      <c r="D96" s="37"/>
      <c r="E96" s="37"/>
      <c r="F96" s="37"/>
      <c r="G96" s="37"/>
      <c r="H96" s="37"/>
      <c r="I96" s="37"/>
      <c r="J96" s="37"/>
    </row>
    <row r="97" spans="1:10" ht="13.5" customHeight="1" x14ac:dyDescent="0.3">
      <c r="A97" s="4"/>
      <c r="B97" s="4"/>
      <c r="C97" s="4"/>
      <c r="D97" s="4"/>
      <c r="E97" s="4"/>
      <c r="F97" s="4"/>
      <c r="G97" s="28"/>
      <c r="H97" s="4"/>
      <c r="I97" s="4"/>
      <c r="J97" s="4"/>
    </row>
    <row r="98" spans="1:10" ht="13.5" customHeight="1" x14ac:dyDescent="0.3">
      <c r="A98" s="4"/>
      <c r="B98" s="4"/>
      <c r="C98" s="4"/>
      <c r="D98" s="4"/>
      <c r="E98" s="4"/>
      <c r="F98" s="4"/>
      <c r="G98" s="28"/>
      <c r="H98" s="4"/>
      <c r="I98" s="4"/>
      <c r="J98" s="4"/>
    </row>
    <row r="99" spans="1:10" ht="13.5" customHeight="1" x14ac:dyDescent="0.3">
      <c r="A99" s="4"/>
      <c r="B99" s="4"/>
      <c r="C99" s="4"/>
      <c r="D99" s="4"/>
      <c r="E99" s="4"/>
      <c r="F99" s="4"/>
      <c r="G99" s="28"/>
      <c r="H99" s="4"/>
      <c r="I99" s="4"/>
      <c r="J99" s="4"/>
    </row>
    <row r="100" spans="1:10" ht="13.5" customHeight="1" x14ac:dyDescent="0.3">
      <c r="A100" s="4"/>
      <c r="B100" s="4"/>
      <c r="C100" s="4"/>
      <c r="D100" s="68"/>
      <c r="E100" s="68"/>
      <c r="F100" s="68"/>
      <c r="G100" s="28"/>
      <c r="H100" s="68"/>
      <c r="I100" s="68"/>
      <c r="J100" s="4"/>
    </row>
    <row r="101" spans="1:10" ht="15" customHeight="1" x14ac:dyDescent="0.3">
      <c r="A101" s="4"/>
      <c r="B101" s="92" t="s">
        <v>95</v>
      </c>
      <c r="C101" s="4"/>
      <c r="D101" s="4"/>
      <c r="E101" s="4" t="s">
        <v>96</v>
      </c>
      <c r="F101" s="4"/>
      <c r="G101" s="28"/>
      <c r="H101" s="178" t="s">
        <v>97</v>
      </c>
      <c r="I101" s="178"/>
      <c r="J101" s="4"/>
    </row>
  </sheetData>
  <mergeCells count="57">
    <mergeCell ref="B91:J91"/>
    <mergeCell ref="B95:J95"/>
    <mergeCell ref="B84:H84"/>
    <mergeCell ref="H101:I101"/>
    <mergeCell ref="B87:J87"/>
    <mergeCell ref="B88:J88"/>
    <mergeCell ref="B89:J89"/>
    <mergeCell ref="B90:J90"/>
    <mergeCell ref="B92:J92"/>
    <mergeCell ref="B93:J93"/>
    <mergeCell ref="B94:J94"/>
    <mergeCell ref="B86:J86"/>
    <mergeCell ref="E30:F30"/>
    <mergeCell ref="E31:F31"/>
    <mergeCell ref="B83:J83"/>
    <mergeCell ref="E29:F29"/>
    <mergeCell ref="E32:F32"/>
    <mergeCell ref="B79:J79"/>
    <mergeCell ref="B37:J38"/>
    <mergeCell ref="B82:J82"/>
    <mergeCell ref="D62:E62"/>
    <mergeCell ref="D55:E55"/>
    <mergeCell ref="B64:C65"/>
    <mergeCell ref="B67:C68"/>
    <mergeCell ref="B69:C69"/>
    <mergeCell ref="D69:E69"/>
    <mergeCell ref="B71:C71"/>
    <mergeCell ref="B56:C56"/>
    <mergeCell ref="B78:J78"/>
    <mergeCell ref="E33:F33"/>
    <mergeCell ref="E34:F34"/>
    <mergeCell ref="B49:C49"/>
    <mergeCell ref="B57:C57"/>
    <mergeCell ref="D52:E52"/>
    <mergeCell ref="B52:C52"/>
    <mergeCell ref="D49:E49"/>
    <mergeCell ref="B63:C63"/>
    <mergeCell ref="D63:E63"/>
    <mergeCell ref="B66:C66"/>
    <mergeCell ref="D66:E66"/>
    <mergeCell ref="B70:C70"/>
    <mergeCell ref="B80:J81"/>
    <mergeCell ref="E7:G7"/>
    <mergeCell ref="B75:J76"/>
    <mergeCell ref="B77:J77"/>
    <mergeCell ref="H7:I7"/>
    <mergeCell ref="E8:G8"/>
    <mergeCell ref="H8:I8"/>
    <mergeCell ref="E9:G10"/>
    <mergeCell ref="D56:E56"/>
    <mergeCell ref="D57:E57"/>
    <mergeCell ref="G17:H17"/>
    <mergeCell ref="E35:F35"/>
    <mergeCell ref="B43:J43"/>
    <mergeCell ref="B62:C62"/>
    <mergeCell ref="B55:C55"/>
    <mergeCell ref="G15:H15"/>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A0D5573A03724EA7DDB51A1FE3DFF3" ma:contentTypeVersion="12" ma:contentTypeDescription="Crear nuevo documento." ma:contentTypeScope="" ma:versionID="77633afe035fdf1976b8df9467fa0ffd">
  <xsd:schema xmlns:xsd="http://www.w3.org/2001/XMLSchema" xmlns:xs="http://www.w3.org/2001/XMLSchema" xmlns:p="http://schemas.microsoft.com/office/2006/metadata/properties" xmlns:ns2="a8aafd9a-6227-4040-b018-66b6d84fa208" xmlns:ns3="ea4925db-ddb4-4292-9fd4-1cde55f3a07c" targetNamespace="http://schemas.microsoft.com/office/2006/metadata/properties" ma:root="true" ma:fieldsID="d1304915e580a7e7102d9dfa954c6d89" ns2:_="" ns3:_="">
    <xsd:import namespace="a8aafd9a-6227-4040-b018-66b6d84fa208"/>
    <xsd:import namespace="ea4925db-ddb4-4292-9fd4-1cde55f3a0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afd9a-6227-4040-b018-66b6d84fa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36f5af2-fc6c-420d-9bfd-1e8839ff1f6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4925db-ddb4-4292-9fd4-1cde55f3a0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eedd075-b75f-47b6-b9ab-4fed6c7d7954}" ma:internalName="TaxCatchAll" ma:showField="CatchAllData" ma:web="ea4925db-ddb4-4292-9fd4-1cde55f3a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aafd9a-6227-4040-b018-66b6d84fa208">
      <Terms xmlns="http://schemas.microsoft.com/office/infopath/2007/PartnerControls"/>
    </lcf76f155ced4ddcb4097134ff3c332f>
    <TaxCatchAll xmlns="ea4925db-ddb4-4292-9fd4-1cde55f3a07c" xsi:nil="true"/>
  </documentManagement>
</p:properties>
</file>

<file path=customXml/itemProps1.xml><?xml version="1.0" encoding="utf-8"?>
<ds:datastoreItem xmlns:ds="http://schemas.openxmlformats.org/officeDocument/2006/customXml" ds:itemID="{E0A1E7D1-D0F2-42A3-941D-2B92C8D8CFA3}">
  <ds:schemaRefs>
    <ds:schemaRef ds:uri="http://schemas.microsoft.com/sharepoint/v3/contenttype/forms"/>
  </ds:schemaRefs>
</ds:datastoreItem>
</file>

<file path=customXml/itemProps2.xml><?xml version="1.0" encoding="utf-8"?>
<ds:datastoreItem xmlns:ds="http://schemas.openxmlformats.org/officeDocument/2006/customXml" ds:itemID="{E816083E-FE9C-403F-A6C2-92E38F542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afd9a-6227-4040-b018-66b6d84fa208"/>
    <ds:schemaRef ds:uri="ea4925db-ddb4-4292-9fd4-1cde55f3a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22E164-AEE3-4A2A-9509-F12EE100C8BB}">
  <ds:schemaRefs>
    <ds:schemaRef ds:uri="http://purl.org/dc/elements/1.1/"/>
    <ds:schemaRef ds:uri="http://schemas.microsoft.com/office/2006/metadata/properties"/>
    <ds:schemaRef ds:uri="http://purl.org/dc/terms/"/>
    <ds:schemaRef ds:uri="a8aafd9a-6227-4040-b018-66b6d84fa208"/>
    <ds:schemaRef ds:uri="http://schemas.microsoft.com/office/2006/documentManagement/types"/>
    <ds:schemaRef ds:uri="http://schemas.microsoft.com/office/infopath/2007/PartnerControls"/>
    <ds:schemaRef ds:uri="http://schemas.openxmlformats.org/package/2006/metadata/core-properties"/>
    <ds:schemaRef ds:uri="ea4925db-ddb4-4292-9fd4-1cde55f3a07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HR Hipotecario Tradicional</vt:lpstr>
      <vt:lpstr>HR Techo propio</vt:lpstr>
      <vt:lpstr>HR Mi vivienda Más</vt:lpstr>
      <vt:lpstr>HR Garantía Hipotecaria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Rouillon Paredes, Camille Marie</dc:creator>
  <cp:keywords/>
  <dc:description/>
  <cp:lastModifiedBy>Lira Esterripa, Ximena Giovana</cp:lastModifiedBy>
  <cp:revision/>
  <dcterms:created xsi:type="dcterms:W3CDTF">2025-02-17T19:54:25Z</dcterms:created>
  <dcterms:modified xsi:type="dcterms:W3CDTF">2025-07-17T16:56:44Z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0x0101009EA0D5573A03724EA7DDB51A1FE3DFF3</vt:lpwstr>
  </property>
  <property fmtid="{D5CDD505-2E9C-101B-9397-08002B2CF9AE}" pid="3" name="MediaServiceImageTags">
    <vt:lpwstr/>
  </property>
</Properties>
</file>